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denko\Desktop\FINANCIJSKA IZVJEŠĆA\2024\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tabRatio="747"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E299" i="9" s="1"/>
  <c r="B299" i="9" s="1"/>
  <c r="G299" i="9"/>
  <c r="F299" i="9"/>
  <c r="H298" i="9"/>
  <c r="G298" i="9"/>
  <c r="F298" i="9"/>
  <c r="H297" i="9"/>
  <c r="G297" i="9"/>
  <c r="E297" i="9" s="1"/>
  <c r="B297" i="9" s="1"/>
  <c r="F297" i="9"/>
  <c r="H296" i="9"/>
  <c r="G296" i="9"/>
  <c r="F296" i="9"/>
  <c r="H295" i="9"/>
  <c r="G295" i="9"/>
  <c r="F295" i="9"/>
  <c r="E295" i="9"/>
  <c r="B295" i="9" s="1"/>
  <c r="H294" i="9"/>
  <c r="G294" i="9"/>
  <c r="F294" i="9"/>
  <c r="H293" i="9"/>
  <c r="G293" i="9"/>
  <c r="F293" i="9"/>
  <c r="H292" i="9"/>
  <c r="G292" i="9"/>
  <c r="E292" i="9" s="1"/>
  <c r="B292" i="9" s="1"/>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7" i="9" s="1"/>
  <c r="F276" i="9"/>
  <c r="L275" i="9"/>
  <c r="F275" i="9" s="1"/>
  <c r="H275" i="9"/>
  <c r="F274" i="9"/>
  <c r="I273" i="9"/>
  <c r="H273" i="9"/>
  <c r="F273" i="9"/>
  <c r="E272" i="9"/>
  <c r="M271" i="9"/>
  <c r="F271" i="9" s="1"/>
  <c r="B271" i="9" s="1"/>
  <c r="L271" i="9"/>
  <c r="E271" i="9"/>
  <c r="M270" i="9"/>
  <c r="L270" i="9"/>
  <c r="F270" i="9" s="1"/>
  <c r="B270" i="9" s="1"/>
  <c r="E270" i="9"/>
  <c r="M269" i="9"/>
  <c r="F269" i="9" s="1"/>
  <c r="L269" i="9"/>
  <c r="E269" i="9"/>
  <c r="B269" i="9" s="1"/>
  <c r="M268" i="9"/>
  <c r="L268" i="9"/>
  <c r="F268" i="9" s="1"/>
  <c r="E268" i="9"/>
  <c r="B268" i="9" s="1"/>
  <c r="M267" i="9"/>
  <c r="L267" i="9"/>
  <c r="F267" i="9" s="1"/>
  <c r="B267" i="9" s="1"/>
  <c r="E267" i="9"/>
  <c r="M266" i="9"/>
  <c r="L266" i="9"/>
  <c r="F266" i="9" s="1"/>
  <c r="B266" i="9" s="1"/>
  <c r="E266" i="9"/>
  <c r="M265" i="9"/>
  <c r="L265" i="9"/>
  <c r="F265" i="9" s="1"/>
  <c r="B265" i="9" s="1"/>
  <c r="E265" i="9"/>
  <c r="M264" i="9"/>
  <c r="L264" i="9"/>
  <c r="F264" i="9" s="1"/>
  <c r="E264" i="9"/>
  <c r="B264" i="9" s="1"/>
  <c r="M263" i="9"/>
  <c r="L263" i="9"/>
  <c r="F263" i="9" s="1"/>
  <c r="B263" i="9" s="1"/>
  <c r="E263" i="9"/>
  <c r="M262" i="9"/>
  <c r="L262" i="9"/>
  <c r="F262" i="9" s="1"/>
  <c r="B262" i="9" s="1"/>
  <c r="E262" i="9"/>
  <c r="M261" i="9"/>
  <c r="L261" i="9"/>
  <c r="F261" i="9" s="1"/>
  <c r="E261" i="9"/>
  <c r="B261" i="9" s="1"/>
  <c r="M260" i="9"/>
  <c r="L260" i="9"/>
  <c r="F260" i="9" s="1"/>
  <c r="B260" i="9" s="1"/>
  <c r="E260" i="9"/>
  <c r="M259" i="9"/>
  <c r="L259" i="9"/>
  <c r="F259" i="9" s="1"/>
  <c r="B259" i="9" s="1"/>
  <c r="E259" i="9"/>
  <c r="M258" i="9"/>
  <c r="L258" i="9"/>
  <c r="F258" i="9" s="1"/>
  <c r="B258" i="9" s="1"/>
  <c r="E258" i="9"/>
  <c r="M257" i="9"/>
  <c r="L257" i="9"/>
  <c r="F257" i="9"/>
  <c r="E257" i="9"/>
  <c r="B257" i="9" s="1"/>
  <c r="M256" i="9"/>
  <c r="L256" i="9"/>
  <c r="F256" i="9" s="1"/>
  <c r="E256" i="9"/>
  <c r="B256" i="9" s="1"/>
  <c r="M255" i="9"/>
  <c r="L255" i="9"/>
  <c r="F255" i="9" s="1"/>
  <c r="B255" i="9" s="1"/>
  <c r="E255" i="9"/>
  <c r="M254" i="9"/>
  <c r="L254" i="9"/>
  <c r="F254" i="9" s="1"/>
  <c r="B254" i="9" s="1"/>
  <c r="E254" i="9"/>
  <c r="M253" i="9"/>
  <c r="L253" i="9"/>
  <c r="F253" i="9"/>
  <c r="E253" i="9"/>
  <c r="B253" i="9" s="1"/>
  <c r="M252" i="9"/>
  <c r="L252" i="9"/>
  <c r="F252" i="9" s="1"/>
  <c r="E252" i="9"/>
  <c r="B252" i="9" s="1"/>
  <c r="M251" i="9"/>
  <c r="L251" i="9"/>
  <c r="F251" i="9" s="1"/>
  <c r="B251" i="9" s="1"/>
  <c r="E251" i="9"/>
  <c r="M250" i="9"/>
  <c r="L250" i="9"/>
  <c r="F250" i="9" s="1"/>
  <c r="B250" i="9" s="1"/>
  <c r="E250" i="9"/>
  <c r="M249" i="9"/>
  <c r="L249" i="9"/>
  <c r="F249" i="9"/>
  <c r="E249" i="9"/>
  <c r="B249" i="9" s="1"/>
  <c r="M248" i="9"/>
  <c r="L248" i="9"/>
  <c r="F248" i="9" s="1"/>
  <c r="B248" i="9" s="1"/>
  <c r="E248" i="9"/>
  <c r="M247" i="9"/>
  <c r="L247" i="9"/>
  <c r="F247" i="9" s="1"/>
  <c r="B247" i="9" s="1"/>
  <c r="E247" i="9"/>
  <c r="M246" i="9"/>
  <c r="L246" i="9"/>
  <c r="F246" i="9" s="1"/>
  <c r="B246" i="9" s="1"/>
  <c r="E246" i="9"/>
  <c r="M245" i="9"/>
  <c r="L245" i="9"/>
  <c r="F245" i="9"/>
  <c r="E245" i="9"/>
  <c r="B245" i="9" s="1"/>
  <c r="M244" i="9"/>
  <c r="L244" i="9"/>
  <c r="F244" i="9" s="1"/>
  <c r="B244" i="9" s="1"/>
  <c r="E244" i="9"/>
  <c r="M243" i="9"/>
  <c r="L243" i="9"/>
  <c r="F243" i="9" s="1"/>
  <c r="B243" i="9" s="1"/>
  <c r="E243" i="9"/>
  <c r="M242" i="9"/>
  <c r="F242" i="9" s="1"/>
  <c r="B242" i="9" s="1"/>
  <c r="L242" i="9"/>
  <c r="E242" i="9"/>
  <c r="M241" i="9"/>
  <c r="L241" i="9"/>
  <c r="F241" i="9"/>
  <c r="E241" i="9"/>
  <c r="B241" i="9" s="1"/>
  <c r="M240" i="9"/>
  <c r="L240" i="9"/>
  <c r="F240" i="9" s="1"/>
  <c r="E240" i="9"/>
  <c r="B240" i="9" s="1"/>
  <c r="M239" i="9"/>
  <c r="L239" i="9"/>
  <c r="F239" i="9" s="1"/>
  <c r="B239" i="9" s="1"/>
  <c r="E239" i="9"/>
  <c r="M238" i="9"/>
  <c r="L238" i="9"/>
  <c r="F238" i="9" s="1"/>
  <c r="E238" i="9"/>
  <c r="M237" i="9"/>
  <c r="L237" i="9"/>
  <c r="F237" i="9"/>
  <c r="E237" i="9"/>
  <c r="B237" i="9" s="1"/>
  <c r="M236" i="9"/>
  <c r="L236" i="9"/>
  <c r="F236" i="9" s="1"/>
  <c r="B236" i="9" s="1"/>
  <c r="E236" i="9"/>
  <c r="M235" i="9"/>
  <c r="L235" i="9"/>
  <c r="F235" i="9" s="1"/>
  <c r="B235" i="9" s="1"/>
  <c r="E235" i="9"/>
  <c r="M234" i="9"/>
  <c r="L234" i="9"/>
  <c r="F234" i="9" s="1"/>
  <c r="E234" i="9"/>
  <c r="B234" i="9" s="1"/>
  <c r="M233" i="9"/>
  <c r="L233" i="9"/>
  <c r="F233" i="9"/>
  <c r="E233" i="9"/>
  <c r="B233" i="9" s="1"/>
  <c r="M232" i="9"/>
  <c r="L232" i="9"/>
  <c r="F232" i="9" s="1"/>
  <c r="B232" i="9" s="1"/>
  <c r="E232" i="9"/>
  <c r="M231" i="9"/>
  <c r="L231" i="9"/>
  <c r="F231" i="9" s="1"/>
  <c r="B231" i="9" s="1"/>
  <c r="E231" i="9"/>
  <c r="M230" i="9"/>
  <c r="L230" i="9"/>
  <c r="F230" i="9" s="1"/>
  <c r="E230" i="9"/>
  <c r="B230" i="9" s="1"/>
  <c r="M229" i="9"/>
  <c r="L229" i="9"/>
  <c r="F229" i="9"/>
  <c r="E229" i="9"/>
  <c r="B229" i="9" s="1"/>
  <c r="M228" i="9"/>
  <c r="L228" i="9"/>
  <c r="F228" i="9" s="1"/>
  <c r="B228" i="9" s="1"/>
  <c r="E228" i="9"/>
  <c r="M227" i="9"/>
  <c r="L227" i="9"/>
  <c r="F227" i="9" s="1"/>
  <c r="B227" i="9" s="1"/>
  <c r="E227" i="9"/>
  <c r="M226" i="9"/>
  <c r="L226" i="9"/>
  <c r="F226" i="9" s="1"/>
  <c r="E226" i="9"/>
  <c r="M225" i="9"/>
  <c r="L225" i="9"/>
  <c r="F225" i="9"/>
  <c r="E225" i="9"/>
  <c r="B225" i="9" s="1"/>
  <c r="M224" i="9"/>
  <c r="L224" i="9"/>
  <c r="F224" i="9" s="1"/>
  <c r="B224" i="9" s="1"/>
  <c r="E224" i="9"/>
  <c r="M223" i="9"/>
  <c r="L223" i="9"/>
  <c r="E223" i="9"/>
  <c r="M222" i="9"/>
  <c r="F222" i="9" s="1"/>
  <c r="L222" i="9"/>
  <c r="E222" i="9"/>
  <c r="M221" i="9"/>
  <c r="F221" i="9" s="1"/>
  <c r="L221" i="9"/>
  <c r="E221" i="9"/>
  <c r="M220" i="9"/>
  <c r="L220" i="9"/>
  <c r="E220" i="9"/>
  <c r="M219" i="9"/>
  <c r="L219" i="9"/>
  <c r="E219" i="9"/>
  <c r="M218" i="9"/>
  <c r="L218" i="9"/>
  <c r="E218" i="9"/>
  <c r="M217" i="9"/>
  <c r="L217" i="9"/>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F148" i="9"/>
  <c r="E148" i="9"/>
  <c r="B148" i="9" s="1"/>
  <c r="H147" i="9"/>
  <c r="G147" i="9"/>
  <c r="E147" i="9" s="1"/>
  <c r="B147" i="9" s="1"/>
  <c r="F147" i="9"/>
  <c r="H146" i="9"/>
  <c r="E146" i="9" s="1"/>
  <c r="B146" i="9" s="1"/>
  <c r="G146" i="9"/>
  <c r="F146" i="9"/>
  <c r="H145" i="9"/>
  <c r="G145" i="9"/>
  <c r="F145" i="9"/>
  <c r="E145" i="9"/>
  <c r="B145" i="9" s="1"/>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E117" i="9" s="1"/>
  <c r="B117" i="9" s="1"/>
  <c r="G117" i="9"/>
  <c r="F117" i="9"/>
  <c r="H116" i="9"/>
  <c r="E116" i="9" s="1"/>
  <c r="B116" i="9" s="1"/>
  <c r="G116" i="9"/>
  <c r="F116" i="9"/>
  <c r="H115" i="9"/>
  <c r="G115" i="9"/>
  <c r="E115" i="9" s="1"/>
  <c r="B115" i="9" s="1"/>
  <c r="F115" i="9"/>
  <c r="H114" i="9"/>
  <c r="G114" i="9"/>
  <c r="E114" i="9" s="1"/>
  <c r="B114" i="9" s="1"/>
  <c r="F114" i="9"/>
  <c r="H113" i="9"/>
  <c r="E113" i="9" s="1"/>
  <c r="B113" i="9" s="1"/>
  <c r="G113" i="9"/>
  <c r="F113" i="9"/>
  <c r="H112" i="9"/>
  <c r="G112" i="9"/>
  <c r="F112" i="9"/>
  <c r="E112" i="9"/>
  <c r="B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G104" i="9"/>
  <c r="E104" i="9" s="1"/>
  <c r="B104" i="9" s="1"/>
  <c r="F104" i="9"/>
  <c r="H103" i="9"/>
  <c r="G103" i="9"/>
  <c r="F103" i="9"/>
  <c r="E103" i="9"/>
  <c r="B103" i="9" s="1"/>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G73" i="9"/>
  <c r="F73" i="9"/>
  <c r="E73" i="9"/>
  <c r="B73" i="9" s="1"/>
  <c r="H72" i="9"/>
  <c r="G72" i="9"/>
  <c r="E72" i="9" s="1"/>
  <c r="B72" i="9" s="1"/>
  <c r="F72" i="9"/>
  <c r="H71" i="9"/>
  <c r="G71" i="9"/>
  <c r="E71" i="9" s="1"/>
  <c r="B71" i="9" s="1"/>
  <c r="F71" i="9"/>
  <c r="H70" i="9"/>
  <c r="G70" i="9"/>
  <c r="E70" i="9" s="1"/>
  <c r="B70" i="9" s="1"/>
  <c r="F70" i="9"/>
  <c r="H69" i="9"/>
  <c r="G69" i="9"/>
  <c r="F69" i="9"/>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G56" i="9"/>
  <c r="E56" i="9" s="1"/>
  <c r="B56" i="9" s="1"/>
  <c r="F56" i="9"/>
  <c r="H55" i="9"/>
  <c r="G55" i="9"/>
  <c r="E55" i="9" s="1"/>
  <c r="B55" i="9" s="1"/>
  <c r="F55" i="9"/>
  <c r="H54" i="9"/>
  <c r="G54" i="9"/>
  <c r="E54" i="9" s="1"/>
  <c r="B54" i="9" s="1"/>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B275" i="9" s="1"/>
  <c r="I3" i="9"/>
  <c r="H3" i="9"/>
  <c r="G3" i="9"/>
  <c r="D101" i="8"/>
  <c r="C1576" i="1" s="1"/>
  <c r="D95" i="8"/>
  <c r="D90" i="8"/>
  <c r="D85" i="8"/>
  <c r="D80" i="8"/>
  <c r="D75" i="8"/>
  <c r="D70" i="8"/>
  <c r="D65" i="8"/>
  <c r="D60" i="8"/>
  <c r="D55" i="8"/>
  <c r="D49" i="8" s="1"/>
  <c r="D50" i="8"/>
  <c r="D44" i="8"/>
  <c r="D36" i="8"/>
  <c r="D26" i="8"/>
  <c r="D24" i="8" s="1"/>
  <c r="C1499" i="1" s="1"/>
  <c r="D18" i="8"/>
  <c r="D8" i="8"/>
  <c r="D6" i="8" s="1"/>
  <c r="C1481" i="1" s="1"/>
  <c r="E44" i="7"/>
  <c r="D44" i="7"/>
  <c r="E39" i="7"/>
  <c r="D39" i="7"/>
  <c r="D38" i="7" s="1"/>
  <c r="E38" i="7"/>
  <c r="E30" i="7"/>
  <c r="D30" i="7"/>
  <c r="E23" i="7"/>
  <c r="E22" i="7" s="1"/>
  <c r="D23" i="7"/>
  <c r="C1454"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D115" i="6"/>
  <c r="D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E245" i="5" s="1"/>
  <c r="D246" i="5"/>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7" i="4"/>
  <c r="E417" i="4"/>
  <c r="D412" i="1" s="1"/>
  <c r="D417" i="4"/>
  <c r="E416" i="4"/>
  <c r="D411" i="1" s="1"/>
  <c r="H411" i="1" s="1"/>
  <c r="D416" i="4"/>
  <c r="D643" i="4" s="1"/>
  <c r="F411" i="4"/>
  <c r="F410" i="4"/>
  <c r="F409" i="4"/>
  <c r="F406" i="4"/>
  <c r="F405" i="4"/>
  <c r="F404" i="4"/>
  <c r="F403" i="4"/>
  <c r="E402" i="4"/>
  <c r="F402" i="4" s="1"/>
  <c r="D402" i="4"/>
  <c r="F401" i="4"/>
  <c r="F400" i="4"/>
  <c r="E400" i="4"/>
  <c r="D395" i="1" s="1"/>
  <c r="D400" i="4"/>
  <c r="F399" i="4"/>
  <c r="F398" i="4"/>
  <c r="F397" i="4"/>
  <c r="E397" i="4"/>
  <c r="D397" i="4"/>
  <c r="F396" i="4"/>
  <c r="E396" i="4"/>
  <c r="D391" i="1" s="1"/>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E351" i="4" s="1"/>
  <c r="D346" i="1"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E299" i="4" s="1"/>
  <c r="D294" i="1"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C260" i="1" s="1"/>
  <c r="F262" i="4"/>
  <c r="F261" i="4"/>
  <c r="F260" i="4"/>
  <c r="E259" i="4"/>
  <c r="F259" i="4" s="1"/>
  <c r="D259" i="4"/>
  <c r="F258" i="4"/>
  <c r="F257" i="4"/>
  <c r="F256" i="4"/>
  <c r="F255" i="4"/>
  <c r="F254" i="4"/>
  <c r="F253" i="4"/>
  <c r="E253" i="4"/>
  <c r="E252" i="4" s="1"/>
  <c r="D248" i="1" s="1"/>
  <c r="H248" i="1"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1" i="1"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F164" i="4" s="1"/>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C130" i="1" s="1"/>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5" i="1" s="1"/>
  <c r="H55" i="1" s="1"/>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5" i="1"/>
  <c r="G1575" i="1"/>
  <c r="C1575" i="1"/>
  <c r="C1574" i="1"/>
  <c r="H1574" i="1" s="1"/>
  <c r="C1573" i="1"/>
  <c r="H1572" i="1"/>
  <c r="G1572" i="1"/>
  <c r="C1572" i="1"/>
  <c r="H1571" i="1"/>
  <c r="G1571" i="1"/>
  <c r="C1571" i="1"/>
  <c r="C1570" i="1"/>
  <c r="H1570" i="1" s="1"/>
  <c r="C1569" i="1"/>
  <c r="H1568" i="1"/>
  <c r="G1568" i="1"/>
  <c r="C1568" i="1"/>
  <c r="H1567" i="1"/>
  <c r="G1567" i="1"/>
  <c r="C1567" i="1"/>
  <c r="G1566" i="1"/>
  <c r="C1566" i="1"/>
  <c r="H1566" i="1" s="1"/>
  <c r="C1565" i="1"/>
  <c r="H1564" i="1"/>
  <c r="G1564" i="1"/>
  <c r="C1564" i="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G1552" i="1"/>
  <c r="C1552" i="1"/>
  <c r="H1551" i="1"/>
  <c r="G1551" i="1"/>
  <c r="C1551" i="1"/>
  <c r="C1550" i="1"/>
  <c r="H1550" i="1" s="1"/>
  <c r="C1549" i="1"/>
  <c r="H1548" i="1"/>
  <c r="C1548" i="1"/>
  <c r="G1548" i="1" s="1"/>
  <c r="H1547" i="1"/>
  <c r="G1547" i="1"/>
  <c r="C1547" i="1"/>
  <c r="C1546" i="1"/>
  <c r="H1546" i="1" s="1"/>
  <c r="C1545" i="1"/>
  <c r="H1544" i="1"/>
  <c r="C1544" i="1"/>
  <c r="G1544" i="1" s="1"/>
  <c r="H1543" i="1"/>
  <c r="G1543" i="1"/>
  <c r="C1543" i="1"/>
  <c r="C1542" i="1"/>
  <c r="H1542" i="1" s="1"/>
  <c r="C1541" i="1"/>
  <c r="H1540" i="1"/>
  <c r="C1540" i="1"/>
  <c r="G1540" i="1" s="1"/>
  <c r="H1539" i="1"/>
  <c r="G1539" i="1"/>
  <c r="C1539" i="1"/>
  <c r="C1538" i="1"/>
  <c r="H1538" i="1" s="1"/>
  <c r="C1537" i="1"/>
  <c r="H1536" i="1"/>
  <c r="C1536" i="1"/>
  <c r="G1536" i="1" s="1"/>
  <c r="H1535" i="1"/>
  <c r="G1535" i="1"/>
  <c r="C1535" i="1"/>
  <c r="C1534" i="1"/>
  <c r="H1534" i="1" s="1"/>
  <c r="C1533" i="1"/>
  <c r="H1532" i="1"/>
  <c r="C1532" i="1"/>
  <c r="G1532" i="1" s="1"/>
  <c r="H1531" i="1"/>
  <c r="G1531" i="1"/>
  <c r="C1531" i="1"/>
  <c r="C1530" i="1"/>
  <c r="H1530" i="1" s="1"/>
  <c r="C1529" i="1"/>
  <c r="H1528" i="1"/>
  <c r="C1528" i="1"/>
  <c r="G1528" i="1" s="1"/>
  <c r="H1527" i="1"/>
  <c r="G1527" i="1"/>
  <c r="C1527" i="1"/>
  <c r="C1526" i="1"/>
  <c r="H1526" i="1" s="1"/>
  <c r="C1525" i="1"/>
  <c r="H1524" i="1"/>
  <c r="C1524" i="1"/>
  <c r="G1524" i="1" s="1"/>
  <c r="H1523" i="1"/>
  <c r="G1523" i="1"/>
  <c r="C1523" i="1"/>
  <c r="C1522" i="1"/>
  <c r="H1522" i="1" s="1"/>
  <c r="C1521" i="1"/>
  <c r="H1520" i="1"/>
  <c r="C1520" i="1"/>
  <c r="G1520" i="1" s="1"/>
  <c r="H1516" i="1"/>
  <c r="C1516" i="1"/>
  <c r="G1516" i="1" s="1"/>
  <c r="H1515" i="1"/>
  <c r="G1515" i="1"/>
  <c r="C1515" i="1"/>
  <c r="C1514" i="1"/>
  <c r="H1514" i="1" s="1"/>
  <c r="C1513" i="1"/>
  <c r="H1512" i="1"/>
  <c r="C1512" i="1"/>
  <c r="G1512" i="1" s="1"/>
  <c r="H1511" i="1"/>
  <c r="G1511" i="1"/>
  <c r="C1511" i="1"/>
  <c r="C1510" i="1"/>
  <c r="H1510" i="1" s="1"/>
  <c r="C1509" i="1"/>
  <c r="H1508" i="1"/>
  <c r="C1508" i="1"/>
  <c r="G1508" i="1" s="1"/>
  <c r="C1507" i="1"/>
  <c r="H1507" i="1" s="1"/>
  <c r="C1506" i="1"/>
  <c r="H1506" i="1" s="1"/>
  <c r="C1505" i="1"/>
  <c r="G1504" i="1"/>
  <c r="C1504" i="1"/>
  <c r="H1504" i="1" s="1"/>
  <c r="C1503" i="1"/>
  <c r="H1503" i="1" s="1"/>
  <c r="C1502" i="1"/>
  <c r="H1502" i="1" s="1"/>
  <c r="C1501" i="1"/>
  <c r="H1500" i="1"/>
  <c r="C1500" i="1"/>
  <c r="G1500" i="1" s="1"/>
  <c r="C1498" i="1"/>
  <c r="H1498" i="1" s="1"/>
  <c r="C1497" i="1"/>
  <c r="H1496" i="1"/>
  <c r="C1496" i="1"/>
  <c r="G1496" i="1" s="1"/>
  <c r="H1495" i="1"/>
  <c r="G1495" i="1"/>
  <c r="C1495" i="1"/>
  <c r="C1494" i="1"/>
  <c r="H1494" i="1" s="1"/>
  <c r="C1493" i="1"/>
  <c r="C1492" i="1"/>
  <c r="G1492" i="1" s="1"/>
  <c r="G1491" i="1"/>
  <c r="C1491" i="1"/>
  <c r="H1491" i="1" s="1"/>
  <c r="C1490" i="1"/>
  <c r="H1490" i="1" s="1"/>
  <c r="C1489" i="1"/>
  <c r="H1488" i="1"/>
  <c r="C1488" i="1"/>
  <c r="G1488" i="1" s="1"/>
  <c r="H1487" i="1"/>
  <c r="G1487" i="1"/>
  <c r="C1487" i="1"/>
  <c r="C1486" i="1"/>
  <c r="H1486" i="1" s="1"/>
  <c r="C1485" i="1"/>
  <c r="C1484" i="1"/>
  <c r="G1484" i="1" s="1"/>
  <c r="C1482" i="1"/>
  <c r="H1482" i="1" s="1"/>
  <c r="H1480" i="1"/>
  <c r="C1480" i="1"/>
  <c r="G1480" i="1" s="1"/>
  <c r="D1479" i="1"/>
  <c r="J1479" i="1" s="1"/>
  <c r="C1479" i="1"/>
  <c r="H1478" i="1"/>
  <c r="G1478" i="1"/>
  <c r="I1478" i="1" s="1"/>
  <c r="D1478" i="1"/>
  <c r="C1478" i="1"/>
  <c r="J1478" i="1" s="1"/>
  <c r="D1477" i="1"/>
  <c r="J1477" i="1" s="1"/>
  <c r="C1477" i="1"/>
  <c r="H1476" i="1"/>
  <c r="G1476" i="1"/>
  <c r="I1476" i="1" s="1"/>
  <c r="D1476" i="1"/>
  <c r="C1476" i="1"/>
  <c r="J1476" i="1" s="1"/>
  <c r="C1475" i="1"/>
  <c r="D1474" i="1"/>
  <c r="C1474" i="1"/>
  <c r="H1473" i="1"/>
  <c r="G1473" i="1"/>
  <c r="I1473" i="1" s="1"/>
  <c r="D1473" i="1"/>
  <c r="C1473" i="1"/>
  <c r="J1473" i="1" s="1"/>
  <c r="D1472" i="1"/>
  <c r="C1472" i="1"/>
  <c r="H1471" i="1"/>
  <c r="G1471" i="1"/>
  <c r="I1471" i="1" s="1"/>
  <c r="D1471" i="1"/>
  <c r="C1471" i="1"/>
  <c r="J1471" i="1" s="1"/>
  <c r="H1470" i="1"/>
  <c r="G1470" i="1"/>
  <c r="D1470" i="1"/>
  <c r="C1470"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I1460" i="1" s="1"/>
  <c r="D1460" i="1"/>
  <c r="C1460" i="1"/>
  <c r="J1460" i="1" s="1"/>
  <c r="D1459" i="1"/>
  <c r="J1459" i="1" s="1"/>
  <c r="C1459" i="1"/>
  <c r="H1458" i="1"/>
  <c r="G1458" i="1"/>
  <c r="I1458" i="1" s="1"/>
  <c r="D1458" i="1"/>
  <c r="C1458" i="1"/>
  <c r="J1458" i="1" s="1"/>
  <c r="D1457" i="1"/>
  <c r="J1457" i="1" s="1"/>
  <c r="C1457" i="1"/>
  <c r="G1456" i="1"/>
  <c r="D1456" i="1"/>
  <c r="C1456" i="1"/>
  <c r="J1456" i="1" s="1"/>
  <c r="D1455" i="1"/>
  <c r="J1455" i="1" s="1"/>
  <c r="C1455" i="1"/>
  <c r="D1454" i="1"/>
  <c r="D1453" i="1"/>
  <c r="H1452" i="1"/>
  <c r="G1452" i="1"/>
  <c r="I1452" i="1" s="1"/>
  <c r="D1452" i="1"/>
  <c r="C1452" i="1"/>
  <c r="J1452" i="1" s="1"/>
  <c r="D1451" i="1"/>
  <c r="J1451" i="1" s="1"/>
  <c r="C1451" i="1"/>
  <c r="H1450" i="1"/>
  <c r="G1450" i="1"/>
  <c r="I1450" i="1" s="1"/>
  <c r="D1450" i="1"/>
  <c r="C1450" i="1"/>
  <c r="J1450" i="1" s="1"/>
  <c r="D1449" i="1"/>
  <c r="J1449" i="1" s="1"/>
  <c r="C1449" i="1"/>
  <c r="H1448" i="1"/>
  <c r="G1448" i="1"/>
  <c r="I1448" i="1" s="1"/>
  <c r="D1448" i="1"/>
  <c r="C1448" i="1"/>
  <c r="J1448" i="1" s="1"/>
  <c r="D1447" i="1"/>
  <c r="J1447" i="1" s="1"/>
  <c r="C1447" i="1"/>
  <c r="D1446" i="1"/>
  <c r="H1446" i="1" s="1"/>
  <c r="C1446" i="1"/>
  <c r="H1445" i="1"/>
  <c r="G1445" i="1"/>
  <c r="D1445" i="1"/>
  <c r="C1445" i="1"/>
  <c r="J1445" i="1" s="1"/>
  <c r="D1444" i="1"/>
  <c r="C1444" i="1"/>
  <c r="H1444" i="1" s="1"/>
  <c r="H1443" i="1"/>
  <c r="G1443" i="1"/>
  <c r="I1443" i="1" s="1"/>
  <c r="D1443" i="1"/>
  <c r="C1443" i="1"/>
  <c r="J1443" i="1" s="1"/>
  <c r="D1442" i="1"/>
  <c r="C1442" i="1"/>
  <c r="H1442" i="1" s="1"/>
  <c r="H1441" i="1"/>
  <c r="G1441" i="1"/>
  <c r="I1441" i="1" s="1"/>
  <c r="D1441" i="1"/>
  <c r="C1441" i="1"/>
  <c r="J1441" i="1" s="1"/>
  <c r="D1440" i="1"/>
  <c r="C1440" i="1"/>
  <c r="H1440" i="1" s="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G1420" i="1"/>
  <c r="D1420" i="1"/>
  <c r="H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G1411" i="1"/>
  <c r="D1411" i="1"/>
  <c r="H1411" i="1" s="1"/>
  <c r="C1411" i="1"/>
  <c r="H1410" i="1"/>
  <c r="G1410" i="1"/>
  <c r="D1410" i="1"/>
  <c r="C1410" i="1"/>
  <c r="G1409" i="1"/>
  <c r="D1409" i="1"/>
  <c r="H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D1265" i="1"/>
  <c r="H1265" i="1" s="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D1237" i="1"/>
  <c r="H1237" i="1" s="1"/>
  <c r="C1237" i="1"/>
  <c r="D1236" i="1"/>
  <c r="H1236" i="1" s="1"/>
  <c r="C1236" i="1"/>
  <c r="C1235" i="1"/>
  <c r="G1234" i="1"/>
  <c r="D1234" i="1"/>
  <c r="H1234" i="1" s="1"/>
  <c r="C1234" i="1"/>
  <c r="G1233" i="1"/>
  <c r="D1233" i="1"/>
  <c r="H1233" i="1" s="1"/>
  <c r="C1233" i="1"/>
  <c r="G1232" i="1"/>
  <c r="D1232" i="1"/>
  <c r="H1232" i="1" s="1"/>
  <c r="C1232" i="1"/>
  <c r="D1231" i="1"/>
  <c r="H1231" i="1" s="1"/>
  <c r="C1231" i="1"/>
  <c r="D1230" i="1"/>
  <c r="H1230" i="1" s="1"/>
  <c r="C1230" i="1"/>
  <c r="D1229" i="1"/>
  <c r="H1229" i="1" s="1"/>
  <c r="C1229" i="1"/>
  <c r="D1228" i="1"/>
  <c r="H1228" i="1" s="1"/>
  <c r="C1228" i="1"/>
  <c r="D1227" i="1"/>
  <c r="H1227" i="1" s="1"/>
  <c r="C1227" i="1"/>
  <c r="H1226" i="1"/>
  <c r="D1226" i="1"/>
  <c r="G1226" i="1" s="1"/>
  <c r="C1226" i="1"/>
  <c r="H1225" i="1"/>
  <c r="G1225" i="1"/>
  <c r="D1225" i="1"/>
  <c r="C1225" i="1"/>
  <c r="D1224" i="1"/>
  <c r="C1224" i="1"/>
  <c r="H1224" i="1" s="1"/>
  <c r="D1223" i="1"/>
  <c r="C1223" i="1"/>
  <c r="H1223" i="1" s="1"/>
  <c r="D1222" i="1"/>
  <c r="D1221" i="1"/>
  <c r="H1221" i="1" s="1"/>
  <c r="C1221" i="1"/>
  <c r="D1220" i="1"/>
  <c r="H1220" i="1" s="1"/>
  <c r="C1220" i="1"/>
  <c r="D1219" i="1"/>
  <c r="H1219" i="1" s="1"/>
  <c r="C1219" i="1"/>
  <c r="D1218" i="1"/>
  <c r="H1218" i="1" s="1"/>
  <c r="C1218" i="1"/>
  <c r="D1217" i="1"/>
  <c r="H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D1157" i="1"/>
  <c r="G1157" i="1" s="1"/>
  <c r="C1157" i="1"/>
  <c r="H1156" i="1"/>
  <c r="D1156" i="1"/>
  <c r="G1156" i="1" s="1"/>
  <c r="C1156" i="1"/>
  <c r="H1155" i="1"/>
  <c r="D1155" i="1"/>
  <c r="G1155" i="1" s="1"/>
  <c r="C1155" i="1"/>
  <c r="D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G1050" i="1"/>
  <c r="D1050" i="1"/>
  <c r="H1050" i="1" s="1"/>
  <c r="C1050" i="1"/>
  <c r="H1049" i="1"/>
  <c r="G1049" i="1"/>
  <c r="D1049" i="1"/>
  <c r="C1049" i="1"/>
  <c r="G1048"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G1004" i="1"/>
  <c r="D1004" i="1"/>
  <c r="H1004" i="1" s="1"/>
  <c r="C1004" i="1"/>
  <c r="D1003" i="1"/>
  <c r="H1003" i="1" s="1"/>
  <c r="C1003" i="1"/>
  <c r="H1002" i="1"/>
  <c r="D1002" i="1"/>
  <c r="G1002" i="1" s="1"/>
  <c r="C1002" i="1"/>
  <c r="H1001" i="1"/>
  <c r="G1001" i="1"/>
  <c r="D1001" i="1"/>
  <c r="C1001" i="1"/>
  <c r="D1000" i="1"/>
  <c r="G1000" i="1" s="1"/>
  <c r="C1000" i="1"/>
  <c r="H999" i="1"/>
  <c r="D999" i="1"/>
  <c r="G999" i="1" s="1"/>
  <c r="C999" i="1"/>
  <c r="H998" i="1"/>
  <c r="D998" i="1"/>
  <c r="G998" i="1" s="1"/>
  <c r="C998" i="1"/>
  <c r="C997" i="1"/>
  <c r="D996" i="1"/>
  <c r="H996" i="1" s="1"/>
  <c r="C996" i="1"/>
  <c r="H995" i="1"/>
  <c r="G995" i="1"/>
  <c r="D995" i="1"/>
  <c r="C995" i="1"/>
  <c r="H994" i="1"/>
  <c r="G994" i="1"/>
  <c r="D994" i="1"/>
  <c r="C994" i="1"/>
  <c r="G993" i="1"/>
  <c r="D993" i="1"/>
  <c r="H993" i="1" s="1"/>
  <c r="C993" i="1"/>
  <c r="H992" i="1"/>
  <c r="G992" i="1"/>
  <c r="D992" i="1"/>
  <c r="C992" i="1"/>
  <c r="D991" i="1"/>
  <c r="H991" i="1" s="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D711" i="1"/>
  <c r="H711" i="1" s="1"/>
  <c r="C711" i="1"/>
  <c r="D710" i="1"/>
  <c r="G710" i="1" s="1"/>
  <c r="C710" i="1"/>
  <c r="D709" i="1"/>
  <c r="G709" i="1" s="1"/>
  <c r="C709" i="1"/>
  <c r="H708" i="1"/>
  <c r="G708" i="1"/>
  <c r="D708" i="1"/>
  <c r="C708" i="1"/>
  <c r="H707" i="1"/>
  <c r="G707" i="1"/>
  <c r="D707" i="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G671" i="1" s="1"/>
  <c r="C671" i="1"/>
  <c r="D670" i="1"/>
  <c r="G670" i="1" s="1"/>
  <c r="C670" i="1"/>
  <c r="D669" i="1"/>
  <c r="G669" i="1" s="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D645" i="1"/>
  <c r="H645" i="1" s="1"/>
  <c r="C645" i="1"/>
  <c r="D644" i="1"/>
  <c r="H644" i="1" s="1"/>
  <c r="C644" i="1"/>
  <c r="H643" i="1"/>
  <c r="D643" i="1"/>
  <c r="G643" i="1" s="1"/>
  <c r="C643" i="1"/>
  <c r="D642" i="1"/>
  <c r="H642" i="1" s="1"/>
  <c r="C642" i="1"/>
  <c r="D641" i="1"/>
  <c r="H641" i="1" s="1"/>
  <c r="C641" i="1"/>
  <c r="C638" i="1"/>
  <c r="C637" i="1"/>
  <c r="D632" i="1"/>
  <c r="H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C412" i="1"/>
  <c r="C411" i="1"/>
  <c r="G406" i="1"/>
  <c r="D406" i="1"/>
  <c r="H406" i="1" s="1"/>
  <c r="C406" i="1"/>
  <c r="D405" i="1"/>
  <c r="H405" i="1" s="1"/>
  <c r="C405" i="1"/>
  <c r="H404" i="1"/>
  <c r="G404" i="1"/>
  <c r="D404" i="1"/>
  <c r="C404" i="1"/>
  <c r="H401" i="1"/>
  <c r="G401" i="1"/>
  <c r="D401" i="1"/>
  <c r="C401" i="1"/>
  <c r="H400" i="1"/>
  <c r="G400" i="1"/>
  <c r="D400" i="1"/>
  <c r="C400" i="1"/>
  <c r="H399" i="1"/>
  <c r="G399" i="1"/>
  <c r="D399" i="1"/>
  <c r="C399" i="1"/>
  <c r="D398" i="1"/>
  <c r="H398" i="1" s="1"/>
  <c r="C398" i="1"/>
  <c r="C397" i="1"/>
  <c r="H396" i="1"/>
  <c r="G396" i="1"/>
  <c r="D396" i="1"/>
  <c r="C396" i="1"/>
  <c r="C395" i="1"/>
  <c r="H394" i="1"/>
  <c r="G394" i="1"/>
  <c r="D394" i="1"/>
  <c r="C394" i="1"/>
  <c r="H393" i="1"/>
  <c r="G393" i="1"/>
  <c r="D393" i="1"/>
  <c r="C393" i="1"/>
  <c r="H392" i="1"/>
  <c r="G392" i="1"/>
  <c r="D392"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H367" i="1" s="1"/>
  <c r="C367" i="1"/>
  <c r="H366" i="1"/>
  <c r="G366" i="1"/>
  <c r="D366" i="1"/>
  <c r="C366" i="1"/>
  <c r="H365" i="1"/>
  <c r="G365" i="1"/>
  <c r="D365" i="1"/>
  <c r="C365" i="1"/>
  <c r="D364" i="1"/>
  <c r="H364" i="1" s="1"/>
  <c r="C364" i="1"/>
  <c r="H363" i="1"/>
  <c r="G363" i="1"/>
  <c r="D363" i="1"/>
  <c r="C363" i="1"/>
  <c r="H362" i="1"/>
  <c r="G362" i="1"/>
  <c r="D362" i="1"/>
  <c r="C362" i="1"/>
  <c r="D361" i="1"/>
  <c r="H361" i="1" s="1"/>
  <c r="C361" i="1"/>
  <c r="H360" i="1"/>
  <c r="G360" i="1"/>
  <c r="D360" i="1"/>
  <c r="C360" i="1"/>
  <c r="D359" i="1"/>
  <c r="H359" i="1" s="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D291" i="1"/>
  <c r="G291" i="1" s="1"/>
  <c r="C291" i="1"/>
  <c r="G290"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H258" i="1"/>
  <c r="G258" i="1"/>
  <c r="D258" i="1"/>
  <c r="C258" i="1"/>
  <c r="G257" i="1"/>
  <c r="D257" i="1"/>
  <c r="H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G186" i="1"/>
  <c r="D186" i="1"/>
  <c r="H186" i="1" s="1"/>
  <c r="C186" i="1"/>
  <c r="H185" i="1"/>
  <c r="G185" i="1"/>
  <c r="D185" i="1"/>
  <c r="C185" i="1"/>
  <c r="D184" i="1"/>
  <c r="H184" i="1" s="1"/>
  <c r="C184" i="1"/>
  <c r="H183" i="1"/>
  <c r="G183" i="1"/>
  <c r="D183" i="1"/>
  <c r="C183" i="1"/>
  <c r="D182" i="1"/>
  <c r="H182" i="1" s="1"/>
  <c r="C182" i="1"/>
  <c r="D181" i="1"/>
  <c r="H181" i="1" s="1"/>
  <c r="C181" i="1"/>
  <c r="D180" i="1"/>
  <c r="H180" i="1" s="1"/>
  <c r="C180" i="1"/>
  <c r="H179" i="1"/>
  <c r="G179" i="1"/>
  <c r="D179" i="1"/>
  <c r="C179" i="1"/>
  <c r="H178" i="1"/>
  <c r="G178" i="1"/>
  <c r="D178" i="1"/>
  <c r="C178" i="1"/>
  <c r="D177" i="1"/>
  <c r="H177" i="1" s="1"/>
  <c r="C177" i="1"/>
  <c r="D176" i="1"/>
  <c r="H176" i="1" s="1"/>
  <c r="C176" i="1"/>
  <c r="D175" i="1"/>
  <c r="H175" i="1" s="1"/>
  <c r="C175" i="1"/>
  <c r="D174" i="1"/>
  <c r="H174" i="1" s="1"/>
  <c r="C174" i="1"/>
  <c r="C173" i="1"/>
  <c r="H172" i="1"/>
  <c r="G172" i="1"/>
  <c r="D172" i="1"/>
  <c r="C172" i="1"/>
  <c r="H171" i="1"/>
  <c r="G171" i="1"/>
  <c r="D171" i="1"/>
  <c r="C171" i="1"/>
  <c r="H170" i="1"/>
  <c r="D170" i="1"/>
  <c r="G170" i="1" s="1"/>
  <c r="C170" i="1"/>
  <c r="H169" i="1"/>
  <c r="D169" i="1"/>
  <c r="G169" i="1" s="1"/>
  <c r="C169" i="1"/>
  <c r="D168" i="1"/>
  <c r="G168" i="1" s="1"/>
  <c r="C168" i="1"/>
  <c r="D167" i="1"/>
  <c r="G167" i="1" s="1"/>
  <c r="C167" i="1"/>
  <c r="H166" i="1"/>
  <c r="D166" i="1"/>
  <c r="G166" i="1" s="1"/>
  <c r="C166" i="1"/>
  <c r="C165" i="1"/>
  <c r="H164" i="1"/>
  <c r="G164" i="1"/>
  <c r="D164" i="1"/>
  <c r="C164" i="1"/>
  <c r="D163" i="1"/>
  <c r="G163" i="1" s="1"/>
  <c r="C163" i="1"/>
  <c r="H162" i="1"/>
  <c r="D162" i="1"/>
  <c r="G162" i="1" s="1"/>
  <c r="C162" i="1"/>
  <c r="H161" i="1"/>
  <c r="D161" i="1"/>
  <c r="G161" i="1" s="1"/>
  <c r="C161" i="1"/>
  <c r="D160" i="1"/>
  <c r="G160" i="1" s="1"/>
  <c r="C160" i="1"/>
  <c r="C159" i="1"/>
  <c r="H158" i="1"/>
  <c r="G158" i="1"/>
  <c r="D158" i="1"/>
  <c r="C158" i="1"/>
  <c r="D157" i="1"/>
  <c r="H157" i="1" s="1"/>
  <c r="C157" i="1"/>
  <c r="H156" i="1"/>
  <c r="G156" i="1"/>
  <c r="D156" i="1"/>
  <c r="C156" i="1"/>
  <c r="G155"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G130" i="1" s="1"/>
  <c r="D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D58" i="1"/>
  <c r="H57" i="1"/>
  <c r="G57" i="1"/>
  <c r="D57" i="1"/>
  <c r="C57" i="1"/>
  <c r="H56" i="1"/>
  <c r="G56" i="1"/>
  <c r="D56" i="1"/>
  <c r="C56" i="1"/>
  <c r="G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D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87" i="9" l="1"/>
  <c r="B287" i="9" s="1"/>
  <c r="E301" i="9"/>
  <c r="B301" i="9" s="1"/>
  <c r="H1000" i="1"/>
  <c r="D1013" i="1"/>
  <c r="H1013" i="1" s="1"/>
  <c r="G1018" i="1"/>
  <c r="E296" i="9"/>
  <c r="B296" i="9" s="1"/>
  <c r="E300" i="9"/>
  <c r="B300" i="9" s="1"/>
  <c r="D206" i="1"/>
  <c r="H206" i="1" s="1"/>
  <c r="G359" i="1"/>
  <c r="G361" i="1"/>
  <c r="G1165" i="1"/>
  <c r="E293" i="9"/>
  <c r="B293" i="9" s="1"/>
  <c r="E303" i="9"/>
  <c r="B303" i="9" s="1"/>
  <c r="H1456" i="1"/>
  <c r="I1456" i="1" s="1"/>
  <c r="D22" i="7"/>
  <c r="C1453" i="1" s="1"/>
  <c r="G1576" i="1"/>
  <c r="H1576" i="1"/>
  <c r="G1507" i="1"/>
  <c r="G1503" i="1"/>
  <c r="H1499" i="1"/>
  <c r="G1499" i="1"/>
  <c r="H1492" i="1"/>
  <c r="C1483" i="1"/>
  <c r="H1484" i="1"/>
  <c r="D1408" i="1"/>
  <c r="I27" i="3"/>
  <c r="G411" i="1"/>
  <c r="G405" i="1"/>
  <c r="G715" i="1"/>
  <c r="G711" i="1"/>
  <c r="G705" i="1"/>
  <c r="H669" i="1"/>
  <c r="E23" i="9"/>
  <c r="B23" i="9" s="1"/>
  <c r="G632" i="1"/>
  <c r="G289" i="1"/>
  <c r="D260" i="1"/>
  <c r="G260" i="1" s="1"/>
  <c r="G174" i="1"/>
  <c r="H168" i="1"/>
  <c r="H163" i="1"/>
  <c r="G154" i="1"/>
  <c r="E50" i="4"/>
  <c r="D46" i="1" s="1"/>
  <c r="G991" i="1"/>
  <c r="G996" i="1"/>
  <c r="G1221" i="1"/>
  <c r="G1219" i="1"/>
  <c r="G1220" i="1"/>
  <c r="G1228" i="1"/>
  <c r="F250" i="5"/>
  <c r="G1231" i="1"/>
  <c r="G1230" i="1"/>
  <c r="G1227" i="1"/>
  <c r="G1278" i="1"/>
  <c r="G1266" i="1"/>
  <c r="G1265" i="1"/>
  <c r="G1264" i="1"/>
  <c r="G1244" i="1"/>
  <c r="G1241" i="1"/>
  <c r="G1236" i="1"/>
  <c r="G1237" i="1"/>
  <c r="E283" i="9"/>
  <c r="B283" i="9" s="1"/>
  <c r="G1229" i="1"/>
  <c r="F246" i="5"/>
  <c r="E282" i="9"/>
  <c r="B282" i="9" s="1"/>
  <c r="G1223" i="1"/>
  <c r="G1224" i="1"/>
  <c r="D245" i="5"/>
  <c r="G1218" i="1"/>
  <c r="D1216" i="1"/>
  <c r="D1214" i="1"/>
  <c r="G1217" i="1"/>
  <c r="D1215" i="1"/>
  <c r="E309" i="9"/>
  <c r="B309" i="9" s="1"/>
  <c r="G1148" i="1"/>
  <c r="G1151" i="1"/>
  <c r="H1124" i="1"/>
  <c r="G1124" i="1"/>
  <c r="F146" i="5"/>
  <c r="E291" i="9"/>
  <c r="B291" i="9" s="1"/>
  <c r="E68" i="5"/>
  <c r="G1033" i="1"/>
  <c r="G1030" i="1"/>
  <c r="G1032" i="1"/>
  <c r="G1014" i="1"/>
  <c r="G1003" i="1"/>
  <c r="D997" i="1"/>
  <c r="H997" i="1" s="1"/>
  <c r="G997" i="1"/>
  <c r="G1006" i="1"/>
  <c r="E12" i="5"/>
  <c r="E7" i="5" s="1"/>
  <c r="E298" i="9"/>
  <c r="B298" i="9" s="1"/>
  <c r="E33" i="9"/>
  <c r="B33" i="9" s="1"/>
  <c r="F215" i="9"/>
  <c r="B215" i="9" s="1"/>
  <c r="E294" i="9"/>
  <c r="B294" i="9" s="1"/>
  <c r="G821" i="1"/>
  <c r="H710" i="1"/>
  <c r="H709" i="1"/>
  <c r="H687" i="1"/>
  <c r="H671" i="1"/>
  <c r="H670" i="1"/>
  <c r="H668" i="1"/>
  <c r="G644" i="1"/>
  <c r="G642" i="1"/>
  <c r="G645" i="1"/>
  <c r="G641" i="1"/>
  <c r="G412" i="1"/>
  <c r="H412" i="1"/>
  <c r="G398" i="1"/>
  <c r="H378" i="1"/>
  <c r="H379" i="1"/>
  <c r="F383" i="4"/>
  <c r="G364" i="1"/>
  <c r="G367" i="1"/>
  <c r="H291" i="1"/>
  <c r="G413" i="1"/>
  <c r="F418" i="4"/>
  <c r="G288" i="1"/>
  <c r="E273" i="9"/>
  <c r="B273" i="9" s="1"/>
  <c r="G262" i="1"/>
  <c r="H260" i="1"/>
  <c r="G248" i="1"/>
  <c r="E69" i="9"/>
  <c r="B69" i="9" s="1"/>
  <c r="E196" i="4"/>
  <c r="D192" i="1" s="1"/>
  <c r="G206" i="1"/>
  <c r="G207" i="1"/>
  <c r="G191" i="1"/>
  <c r="G189" i="1"/>
  <c r="F188" i="4"/>
  <c r="G188" i="1"/>
  <c r="G184" i="1"/>
  <c r="G187" i="1"/>
  <c r="E47" i="9"/>
  <c r="B47" i="9" s="1"/>
  <c r="F223" i="9"/>
  <c r="B223" i="9" s="1"/>
  <c r="G182" i="1"/>
  <c r="B221" i="9"/>
  <c r="G181" i="1"/>
  <c r="G180" i="1"/>
  <c r="F220" i="9"/>
  <c r="B220" i="9" s="1"/>
  <c r="E44" i="9"/>
  <c r="B44" i="9" s="1"/>
  <c r="E43" i="9"/>
  <c r="B43" i="9" s="1"/>
  <c r="F219" i="9"/>
  <c r="B219" i="9" s="1"/>
  <c r="G177" i="1"/>
  <c r="G176" i="1"/>
  <c r="G175" i="1"/>
  <c r="H165" i="1"/>
  <c r="H167" i="1"/>
  <c r="F169" i="4"/>
  <c r="H160" i="1"/>
  <c r="F159" i="4"/>
  <c r="G157" i="1"/>
  <c r="E152" i="4"/>
  <c r="D148" i="1" s="1"/>
  <c r="E40" i="9"/>
  <c r="B40" i="9" s="1"/>
  <c r="F218" i="9"/>
  <c r="B218" i="9" s="1"/>
  <c r="G149" i="1"/>
  <c r="G150" i="1"/>
  <c r="F153" i="4"/>
  <c r="G132" i="1"/>
  <c r="G131" i="1"/>
  <c r="H130" i="1"/>
  <c r="G121" i="1"/>
  <c r="G123" i="1"/>
  <c r="F125" i="4"/>
  <c r="G108" i="1"/>
  <c r="H108" i="1"/>
  <c r="E106" i="4"/>
  <c r="D102" i="1" s="1"/>
  <c r="F112" i="4"/>
  <c r="G79" i="1"/>
  <c r="G81" i="1"/>
  <c r="E31" i="9"/>
  <c r="B31" i="9" s="1"/>
  <c r="G64" i="1"/>
  <c r="G65" i="1"/>
  <c r="E286" i="9"/>
  <c r="B286" i="9" s="1"/>
  <c r="E27" i="9"/>
  <c r="B27" i="9" s="1"/>
  <c r="E32" i="9"/>
  <c r="B32" i="9" s="1"/>
  <c r="F217" i="9"/>
  <c r="B217" i="9" s="1"/>
  <c r="E288" i="9"/>
  <c r="B288" i="9" s="1"/>
  <c r="H449" i="1"/>
  <c r="G449" i="1"/>
  <c r="H395" i="1"/>
  <c r="G395" i="1"/>
  <c r="G391" i="1"/>
  <c r="H391" i="1"/>
  <c r="D43" i="8"/>
  <c r="C1519" i="1"/>
  <c r="J1440" i="1"/>
  <c r="J1442" i="1"/>
  <c r="J1444" i="1"/>
  <c r="G1446" i="1"/>
  <c r="I1446" i="1" s="1"/>
  <c r="H1454" i="1"/>
  <c r="G1454" i="1"/>
  <c r="H1462" i="1"/>
  <c r="G1462" i="1"/>
  <c r="H1464" i="1"/>
  <c r="G1464" i="1"/>
  <c r="I1464" i="1" s="1"/>
  <c r="H1466" i="1"/>
  <c r="G1466" i="1"/>
  <c r="H1468" i="1"/>
  <c r="G1468" i="1"/>
  <c r="I1468" i="1" s="1"/>
  <c r="H1481" i="1"/>
  <c r="G1481" i="1"/>
  <c r="H1485" i="1"/>
  <c r="G1485" i="1"/>
  <c r="H1489" i="1"/>
  <c r="G1489" i="1"/>
  <c r="H1493" i="1"/>
  <c r="G1493" i="1"/>
  <c r="H1497" i="1"/>
  <c r="G1497" i="1"/>
  <c r="H1505" i="1"/>
  <c r="G1505" i="1"/>
  <c r="H1509" i="1"/>
  <c r="G1509" i="1"/>
  <c r="H1513" i="1"/>
  <c r="G1513" i="1"/>
  <c r="H1553" i="1"/>
  <c r="G1553" i="1"/>
  <c r="H1557" i="1"/>
  <c r="G1557" i="1"/>
  <c r="H1561" i="1"/>
  <c r="G1561" i="1"/>
  <c r="G1570" i="1"/>
  <c r="F17" i="4"/>
  <c r="D7" i="4"/>
  <c r="D224" i="4"/>
  <c r="E643" i="4"/>
  <c r="F416" i="4"/>
  <c r="F460" i="4"/>
  <c r="D459" i="4"/>
  <c r="D177" i="5"/>
  <c r="F180" i="5"/>
  <c r="D5" i="6"/>
  <c r="F99" i="6"/>
  <c r="D89" i="6"/>
  <c r="I31" i="3"/>
  <c r="D1469" i="1"/>
  <c r="I32" i="3"/>
  <c r="D1475" i="1"/>
  <c r="H1472" i="1"/>
  <c r="G1472" i="1"/>
  <c r="I1472" i="1" s="1"/>
  <c r="H1474" i="1"/>
  <c r="G1474" i="1"/>
  <c r="H1501" i="1"/>
  <c r="G1501" i="1"/>
  <c r="H1529" i="1"/>
  <c r="G1529" i="1"/>
  <c r="H1533" i="1"/>
  <c r="G1533" i="1"/>
  <c r="H1549" i="1"/>
  <c r="G1549" i="1"/>
  <c r="F45" i="4"/>
  <c r="D44" i="4"/>
  <c r="F82" i="4"/>
  <c r="F114" i="6"/>
  <c r="H27" i="3"/>
  <c r="C19" i="1"/>
  <c r="C41" i="1"/>
  <c r="C58" i="1"/>
  <c r="C78" i="1"/>
  <c r="C102" i="1"/>
  <c r="C240" i="1"/>
  <c r="C339" i="1"/>
  <c r="C1304" i="1"/>
  <c r="C1408" i="1"/>
  <c r="G1440" i="1"/>
  <c r="I1440" i="1" s="1"/>
  <c r="G1442" i="1"/>
  <c r="I1442" i="1" s="1"/>
  <c r="G1444" i="1"/>
  <c r="I1444" i="1" s="1"/>
  <c r="G1502" i="1"/>
  <c r="G1522" i="1"/>
  <c r="G1526" i="1"/>
  <c r="G1530" i="1"/>
  <c r="G1534" i="1"/>
  <c r="G1538" i="1"/>
  <c r="G1542" i="1"/>
  <c r="G1546" i="1"/>
  <c r="G1550" i="1"/>
  <c r="H1565" i="1"/>
  <c r="G1565" i="1"/>
  <c r="G1574" i="1"/>
  <c r="G1578" i="1"/>
  <c r="D50" i="4"/>
  <c r="F83" i="4"/>
  <c r="E82" i="4"/>
  <c r="D78" i="1" s="1"/>
  <c r="E163" i="4"/>
  <c r="F163" i="4" s="1"/>
  <c r="F252" i="4"/>
  <c r="E459" i="4"/>
  <c r="D453" i="1" s="1"/>
  <c r="F119" i="5"/>
  <c r="D118" i="5"/>
  <c r="H308" i="9"/>
  <c r="E176" i="5"/>
  <c r="E258" i="5"/>
  <c r="D1235" i="1" s="1"/>
  <c r="F259" i="5"/>
  <c r="H1521" i="1"/>
  <c r="G1521" i="1"/>
  <c r="H1525" i="1"/>
  <c r="G1525" i="1"/>
  <c r="H1537" i="1"/>
  <c r="G1537" i="1"/>
  <c r="H1541" i="1"/>
  <c r="G1541" i="1"/>
  <c r="H1545" i="1"/>
  <c r="G1545" i="1"/>
  <c r="H1573" i="1"/>
  <c r="G1573" i="1"/>
  <c r="H1577" i="1"/>
  <c r="G1577" i="1"/>
  <c r="F134" i="4"/>
  <c r="D133" i="4"/>
  <c r="F264" i="4"/>
  <c r="D263" i="4"/>
  <c r="E420" i="4"/>
  <c r="D3" i="1"/>
  <c r="D173" i="1"/>
  <c r="D249" i="1"/>
  <c r="D255" i="1"/>
  <c r="D397" i="1"/>
  <c r="D415" i="1"/>
  <c r="D1167" i="1"/>
  <c r="J1446" i="1"/>
  <c r="H1447" i="1"/>
  <c r="G1447" i="1"/>
  <c r="I1447" i="1" s="1"/>
  <c r="H1449" i="1"/>
  <c r="G1449" i="1"/>
  <c r="I1449" i="1" s="1"/>
  <c r="H1451" i="1"/>
  <c r="G1451" i="1"/>
  <c r="I1451" i="1" s="1"/>
  <c r="H1453" i="1"/>
  <c r="G1453" i="1"/>
  <c r="H1455" i="1"/>
  <c r="G1455" i="1"/>
  <c r="I1455" i="1" s="1"/>
  <c r="H1457" i="1"/>
  <c r="G1457" i="1"/>
  <c r="I1457" i="1" s="1"/>
  <c r="H1459" i="1"/>
  <c r="G1459" i="1"/>
  <c r="I1459" i="1" s="1"/>
  <c r="H1461" i="1"/>
  <c r="G1461" i="1"/>
  <c r="I1463" i="1"/>
  <c r="I1465" i="1"/>
  <c r="I1467" i="1"/>
  <c r="J1472" i="1"/>
  <c r="J1474" i="1"/>
  <c r="H1477" i="1"/>
  <c r="G1477" i="1"/>
  <c r="H1479" i="1"/>
  <c r="G1479" i="1"/>
  <c r="G1482" i="1"/>
  <c r="G1486" i="1"/>
  <c r="G1490" i="1"/>
  <c r="G1494" i="1"/>
  <c r="G1498" i="1"/>
  <c r="G1506" i="1"/>
  <c r="G1510" i="1"/>
  <c r="G1514" i="1"/>
  <c r="H1569" i="1"/>
  <c r="G1569" i="1"/>
  <c r="F216" i="4"/>
  <c r="D215" i="4"/>
  <c r="E311" i="4"/>
  <c r="D306" i="1" s="1"/>
  <c r="E363" i="4"/>
  <c r="D358" i="1" s="1"/>
  <c r="F207" i="5"/>
  <c r="D206" i="5"/>
  <c r="E141" i="6"/>
  <c r="I24" i="3"/>
  <c r="F130" i="6"/>
  <c r="D129" i="6"/>
  <c r="H30" i="3"/>
  <c r="D5" i="7"/>
  <c r="F530" i="4"/>
  <c r="D529" i="4"/>
  <c r="D42" i="8"/>
  <c r="D124" i="4"/>
  <c r="D152" i="4"/>
  <c r="D196" i="4"/>
  <c r="D299" i="4"/>
  <c r="D351" i="4"/>
  <c r="D515" i="4"/>
  <c r="D567" i="4"/>
  <c r="D580" i="4"/>
  <c r="F585" i="4"/>
  <c r="F594" i="4"/>
  <c r="D593" i="4"/>
  <c r="F8" i="5"/>
  <c r="D7" i="5"/>
  <c r="F70" i="5"/>
  <c r="D69" i="5"/>
  <c r="D238" i="5"/>
  <c r="F239" i="5"/>
  <c r="E5" i="7"/>
  <c r="E644" i="4"/>
  <c r="D638" i="1" s="1"/>
  <c r="D421" i="4"/>
  <c r="E593" i="4"/>
  <c r="D587" i="1" s="1"/>
  <c r="D190" i="5"/>
  <c r="F36" i="6"/>
  <c r="D35"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9" i="9"/>
  <c r="E189" i="9" s="1"/>
  <c r="B189" i="9" s="1"/>
  <c r="G187" i="9"/>
  <c r="E187" i="9" s="1"/>
  <c r="B187" i="9" s="1"/>
  <c r="G165" i="9"/>
  <c r="G164" i="9"/>
  <c r="E164" i="9" s="1"/>
  <c r="B164" i="9" s="1"/>
  <c r="G163" i="9"/>
  <c r="E163" i="9" s="1"/>
  <c r="B163" i="9" s="1"/>
  <c r="G162" i="9"/>
  <c r="E162" i="9" s="1"/>
  <c r="B162" i="9" s="1"/>
  <c r="G161" i="9"/>
  <c r="E161" i="9" s="1"/>
  <c r="B161" i="9" s="1"/>
  <c r="G192" i="9"/>
  <c r="E192" i="9" s="1"/>
  <c r="B192" i="9" s="1"/>
  <c r="G190" i="9"/>
  <c r="E190" i="9" s="1"/>
  <c r="B190" i="9" s="1"/>
  <c r="G188" i="9"/>
  <c r="E188" i="9" s="1"/>
  <c r="B188"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I10" i="9"/>
  <c r="E290" i="9"/>
  <c r="B290" i="9" s="1"/>
  <c r="E39" i="9"/>
  <c r="B39" i="9" s="1"/>
  <c r="B222" i="9"/>
  <c r="B238" i="9"/>
  <c r="B226" i="9"/>
  <c r="G1013" i="1" l="1"/>
  <c r="H19" i="9"/>
  <c r="E19" i="9" s="1"/>
  <c r="B19" i="9" s="1"/>
  <c r="G1483" i="1"/>
  <c r="H1483" i="1"/>
  <c r="F245" i="5"/>
  <c r="C1222" i="1"/>
  <c r="H1216" i="1"/>
  <c r="G1216" i="1"/>
  <c r="I21" i="3"/>
  <c r="D1046" i="1"/>
  <c r="D990" i="1"/>
  <c r="F12" i="5"/>
  <c r="F363" i="4"/>
  <c r="F106" i="4"/>
  <c r="F515" i="4"/>
  <c r="C509" i="1"/>
  <c r="F50" i="4"/>
  <c r="C46" i="1"/>
  <c r="H240" i="1"/>
  <c r="G240" i="1"/>
  <c r="D6" i="4"/>
  <c r="C3" i="1"/>
  <c r="F7" i="4"/>
  <c r="I35" i="3"/>
  <c r="C1518" i="1"/>
  <c r="E165" i="9"/>
  <c r="B165" i="9" s="1"/>
  <c r="F213" i="9"/>
  <c r="B213" i="9" s="1"/>
  <c r="F421" i="4"/>
  <c r="D420" i="4"/>
  <c r="C415" i="1"/>
  <c r="H20" i="3"/>
  <c r="F7" i="5"/>
  <c r="C985" i="1"/>
  <c r="D350" i="4"/>
  <c r="F351" i="4"/>
  <c r="C346" i="1"/>
  <c r="C120" i="1"/>
  <c r="F124" i="4"/>
  <c r="K1451" i="9"/>
  <c r="G314" i="9"/>
  <c r="E314" i="9" s="1"/>
  <c r="B314" i="9" s="1"/>
  <c r="I34" i="3"/>
  <c r="C1517" i="1"/>
  <c r="G316" i="9"/>
  <c r="E316" i="9" s="1"/>
  <c r="H29" i="3"/>
  <c r="C1436" i="1"/>
  <c r="E528" i="4"/>
  <c r="I1479" i="1"/>
  <c r="H397" i="1"/>
  <c r="G397" i="1"/>
  <c r="F133" i="4"/>
  <c r="C129" i="1"/>
  <c r="F118" i="5"/>
  <c r="C1096" i="1"/>
  <c r="D159" i="1"/>
  <c r="E151" i="4"/>
  <c r="G1408" i="1"/>
  <c r="H1408" i="1"/>
  <c r="H102" i="1"/>
  <c r="G102" i="1"/>
  <c r="H19" i="1"/>
  <c r="G19" i="1"/>
  <c r="F44" i="4"/>
  <c r="C40" i="1"/>
  <c r="H1469" i="1"/>
  <c r="G1469" i="1"/>
  <c r="G318" i="9"/>
  <c r="E318" i="9" s="1"/>
  <c r="D141" i="6"/>
  <c r="F5" i="6"/>
  <c r="H24" i="3"/>
  <c r="C1299" i="1"/>
  <c r="E350" i="4"/>
  <c r="H41" i="1"/>
  <c r="G41" i="1"/>
  <c r="F459" i="4"/>
  <c r="C453" i="1"/>
  <c r="G310" i="9"/>
  <c r="E310" i="9" s="1"/>
  <c r="B310" i="9" s="1"/>
  <c r="F190" i="5"/>
  <c r="C1167" i="1"/>
  <c r="H638" i="1"/>
  <c r="G638" i="1"/>
  <c r="F238" i="5"/>
  <c r="D237" i="5"/>
  <c r="C1215" i="1"/>
  <c r="F580" i="4"/>
  <c r="C574" i="1"/>
  <c r="D298" i="4"/>
  <c r="F299" i="4"/>
  <c r="C294" i="1"/>
  <c r="G313" i="9"/>
  <c r="E313" i="9" s="1"/>
  <c r="I28" i="3"/>
  <c r="D1435" i="1"/>
  <c r="H358" i="1"/>
  <c r="G358" i="1"/>
  <c r="H255" i="1"/>
  <c r="G255" i="1"/>
  <c r="E635" i="4"/>
  <c r="D629" i="1" s="1"/>
  <c r="D414" i="1"/>
  <c r="G1235" i="1"/>
  <c r="H1235" i="1"/>
  <c r="G1304" i="1"/>
  <c r="H1304" i="1"/>
  <c r="H78" i="1"/>
  <c r="G78" i="1"/>
  <c r="E298" i="4"/>
  <c r="F35" i="6"/>
  <c r="H25" i="3"/>
  <c r="C1329" i="1"/>
  <c r="I29" i="3"/>
  <c r="D1436" i="1"/>
  <c r="H21" i="9"/>
  <c r="G21" i="9"/>
  <c r="D151" i="4"/>
  <c r="C148" i="1"/>
  <c r="F152" i="4"/>
  <c r="F215" i="4"/>
  <c r="C211" i="1"/>
  <c r="H173" i="1"/>
  <c r="G173" i="1"/>
  <c r="E6" i="5"/>
  <c r="I20" i="3"/>
  <c r="D985" i="1"/>
  <c r="D68" i="5"/>
  <c r="F69" i="5"/>
  <c r="C1047" i="1"/>
  <c r="F593" i="4"/>
  <c r="C587" i="1"/>
  <c r="F567" i="4"/>
  <c r="C561" i="1"/>
  <c r="C192" i="1"/>
  <c r="F196" i="4"/>
  <c r="D528" i="4"/>
  <c r="F529" i="4"/>
  <c r="C523" i="1"/>
  <c r="F129" i="6"/>
  <c r="C1423" i="1"/>
  <c r="G311" i="9"/>
  <c r="E311" i="9" s="1"/>
  <c r="B311" i="9" s="1"/>
  <c r="F206" i="5"/>
  <c r="C1183" i="1"/>
  <c r="H306" i="1"/>
  <c r="G306" i="1"/>
  <c r="I1477" i="1"/>
  <c r="H249" i="1"/>
  <c r="G249" i="1"/>
  <c r="F263" i="4"/>
  <c r="C259" i="1"/>
  <c r="E175" i="5"/>
  <c r="D1152" i="1" s="1"/>
  <c r="I22" i="3"/>
  <c r="D1153" i="1"/>
  <c r="H339" i="1"/>
  <c r="G339" i="1"/>
  <c r="H58" i="1"/>
  <c r="G58" i="1"/>
  <c r="I1474" i="1"/>
  <c r="H1475" i="1"/>
  <c r="G1475" i="1"/>
  <c r="F89" i="6"/>
  <c r="C1383" i="1"/>
  <c r="G308" i="9"/>
  <c r="E308" i="9" s="1"/>
  <c r="B308" i="9" s="1"/>
  <c r="D176" i="5"/>
  <c r="F177" i="5"/>
  <c r="C1154" i="1"/>
  <c r="F643" i="4"/>
  <c r="D637" i="1"/>
  <c r="F224" i="4"/>
  <c r="C220" i="1"/>
  <c r="I1466" i="1"/>
  <c r="I1462" i="1"/>
  <c r="G1519" i="1"/>
  <c r="H1519" i="1"/>
  <c r="E6" i="4"/>
  <c r="H1222" i="1" l="1"/>
  <c r="G1222" i="1"/>
  <c r="G990" i="1"/>
  <c r="H990" i="1"/>
  <c r="G1423" i="1"/>
  <c r="H1423" i="1"/>
  <c r="H278" i="9"/>
  <c r="D984" i="1"/>
  <c r="H346" i="1"/>
  <c r="G346" i="1"/>
  <c r="G1183" i="1"/>
  <c r="H1183" i="1"/>
  <c r="G587" i="1"/>
  <c r="H587" i="1"/>
  <c r="H21" i="3"/>
  <c r="C1046" i="1"/>
  <c r="F68" i="5"/>
  <c r="E21" i="9"/>
  <c r="G1329" i="1"/>
  <c r="H1329" i="1"/>
  <c r="G1215" i="1"/>
  <c r="H1215" i="1"/>
  <c r="G453" i="1"/>
  <c r="H453" i="1"/>
  <c r="E408" i="4"/>
  <c r="D403" i="1" s="1"/>
  <c r="D345" i="1"/>
  <c r="H28" i="3"/>
  <c r="F141" i="6"/>
  <c r="C1435" i="1"/>
  <c r="H40" i="1"/>
  <c r="G40" i="1"/>
  <c r="I17" i="3"/>
  <c r="E289" i="4"/>
  <c r="E290" i="4" s="1"/>
  <c r="D286" i="1" s="1"/>
  <c r="D147" i="1"/>
  <c r="H129" i="1"/>
  <c r="G129" i="1"/>
  <c r="B316" i="9"/>
  <c r="E315" i="9"/>
  <c r="I10" i="3" s="1"/>
  <c r="H509" i="1"/>
  <c r="G509" i="1"/>
  <c r="G637" i="1"/>
  <c r="H637" i="1"/>
  <c r="D636" i="4"/>
  <c r="F528" i="4"/>
  <c r="C522" i="1"/>
  <c r="H17" i="3"/>
  <c r="D289" i="4"/>
  <c r="F151" i="4"/>
  <c r="C147" i="1"/>
  <c r="E407" i="4"/>
  <c r="D402" i="1" s="1"/>
  <c r="D293" i="1"/>
  <c r="H294" i="1"/>
  <c r="G294" i="1"/>
  <c r="D412" i="4"/>
  <c r="F6" i="4"/>
  <c r="H16" i="3"/>
  <c r="D290" i="4"/>
  <c r="C2" i="1"/>
  <c r="I16" i="3"/>
  <c r="D2" i="1"/>
  <c r="E412" i="4"/>
  <c r="H220" i="1"/>
  <c r="G220" i="1"/>
  <c r="G1154" i="1"/>
  <c r="H1154" i="1"/>
  <c r="H259" i="1"/>
  <c r="G259" i="1"/>
  <c r="H523" i="1"/>
  <c r="G523" i="1"/>
  <c r="H192" i="1"/>
  <c r="G192" i="1"/>
  <c r="D407" i="4"/>
  <c r="F298" i="4"/>
  <c r="C293" i="1"/>
  <c r="F237" i="5"/>
  <c r="H23" i="3"/>
  <c r="C1214" i="1"/>
  <c r="G1167" i="1"/>
  <c r="H1167" i="1"/>
  <c r="H9" i="3"/>
  <c r="G1299" i="1"/>
  <c r="H1299" i="1"/>
  <c r="E317" i="9"/>
  <c r="B318" i="9"/>
  <c r="H159" i="1"/>
  <c r="G159" i="1"/>
  <c r="E636" i="4"/>
  <c r="D630" i="1" s="1"/>
  <c r="D522" i="1"/>
  <c r="H1517" i="1"/>
  <c r="G1517" i="1"/>
  <c r="H11" i="3"/>
  <c r="D408" i="4"/>
  <c r="F350" i="4"/>
  <c r="C345" i="1"/>
  <c r="D6" i="5"/>
  <c r="F176" i="5"/>
  <c r="H22" i="3"/>
  <c r="D175" i="5"/>
  <c r="C1153" i="1"/>
  <c r="H211" i="1"/>
  <c r="G211" i="1"/>
  <c r="D635" i="4"/>
  <c r="F420" i="4"/>
  <c r="C414" i="1"/>
  <c r="H1518" i="1"/>
  <c r="G1518" i="1"/>
  <c r="G1383" i="1"/>
  <c r="H1383" i="1"/>
  <c r="H561" i="1"/>
  <c r="G561" i="1"/>
  <c r="H1047" i="1"/>
  <c r="G1047" i="1"/>
  <c r="H148" i="1"/>
  <c r="G148" i="1"/>
  <c r="E312" i="9"/>
  <c r="B313" i="9"/>
  <c r="G574" i="1"/>
  <c r="H574" i="1"/>
  <c r="G1096" i="1"/>
  <c r="H1096" i="1"/>
  <c r="G1436" i="1"/>
  <c r="H1436" i="1"/>
  <c r="H120" i="1"/>
  <c r="G120" i="1"/>
  <c r="H985" i="1"/>
  <c r="G985" i="1"/>
  <c r="H415" i="1"/>
  <c r="G415" i="1"/>
  <c r="H3" i="1"/>
  <c r="G3" i="1"/>
  <c r="H46" i="1"/>
  <c r="G46" i="1"/>
  <c r="F175" i="5" l="1"/>
  <c r="C1152" i="1"/>
  <c r="H1046" i="1"/>
  <c r="G1046" i="1"/>
  <c r="G1214" i="1"/>
  <c r="H1214" i="1"/>
  <c r="E639" i="4"/>
  <c r="D407" i="1"/>
  <c r="H2" i="1"/>
  <c r="G2" i="1"/>
  <c r="D639" i="4"/>
  <c r="F412" i="4"/>
  <c r="C407" i="1"/>
  <c r="D291" i="4"/>
  <c r="F289" i="4"/>
  <c r="D413" i="4"/>
  <c r="C285" i="1"/>
  <c r="F636" i="4"/>
  <c r="C630" i="1"/>
  <c r="H345" i="1"/>
  <c r="G345" i="1"/>
  <c r="H293" i="1"/>
  <c r="G293" i="1"/>
  <c r="K3" i="9"/>
  <c r="I9" i="3"/>
  <c r="C402" i="1"/>
  <c r="F407" i="4"/>
  <c r="F290" i="4"/>
  <c r="C286" i="1"/>
  <c r="B21" i="9"/>
  <c r="F635" i="4"/>
  <c r="C629" i="1"/>
  <c r="H414" i="1"/>
  <c r="G414" i="1"/>
  <c r="F408" i="4"/>
  <c r="C403" i="1"/>
  <c r="G1153" i="1"/>
  <c r="H1153" i="1"/>
  <c r="G285" i="9"/>
  <c r="E285" i="9" s="1"/>
  <c r="B285" i="9" s="1"/>
  <c r="G278" i="9"/>
  <c r="E278" i="9" s="1"/>
  <c r="F6" i="5"/>
  <c r="C984" i="1"/>
  <c r="N3" i="9"/>
  <c r="I11" i="3"/>
  <c r="H147" i="1"/>
  <c r="G147" i="1"/>
  <c r="G522" i="1"/>
  <c r="H522" i="1"/>
  <c r="E413" i="4"/>
  <c r="E414" i="4" s="1"/>
  <c r="D409" i="1" s="1"/>
  <c r="E291" i="4"/>
  <c r="D287" i="1" s="1"/>
  <c r="D285" i="1"/>
  <c r="G1435" i="1"/>
  <c r="H1435" i="1"/>
  <c r="H285" i="1" l="1"/>
  <c r="G285" i="1"/>
  <c r="H407" i="1"/>
  <c r="G407" i="1"/>
  <c r="H8" i="3"/>
  <c r="H984" i="1"/>
  <c r="G984" i="1"/>
  <c r="D633" i="1"/>
  <c r="H286" i="1"/>
  <c r="G286" i="1"/>
  <c r="D640" i="4"/>
  <c r="D415" i="4"/>
  <c r="F413" i="4"/>
  <c r="C408" i="1"/>
  <c r="E640" i="4"/>
  <c r="E415" i="4"/>
  <c r="D410" i="1" s="1"/>
  <c r="D408" i="1"/>
  <c r="H630" i="1"/>
  <c r="G630" i="1"/>
  <c r="D414" i="4"/>
  <c r="G1152" i="1"/>
  <c r="H1152" i="1"/>
  <c r="E277" i="9"/>
  <c r="B278" i="9"/>
  <c r="H403" i="1"/>
  <c r="G403" i="1"/>
  <c r="H629" i="1"/>
  <c r="G629" i="1"/>
  <c r="H402" i="1"/>
  <c r="G402" i="1"/>
  <c r="F291" i="4"/>
  <c r="C287" i="1"/>
  <c r="F639" i="4"/>
  <c r="D641" i="4"/>
  <c r="C633" i="1"/>
  <c r="E642" i="4" l="1"/>
  <c r="D634" i="1"/>
  <c r="D642" i="4"/>
  <c r="F640" i="4"/>
  <c r="C634" i="1"/>
  <c r="E641" i="4"/>
  <c r="F641" i="4" s="1"/>
  <c r="H408" i="1"/>
  <c r="G408" i="1"/>
  <c r="D645" i="4"/>
  <c r="C635" i="1"/>
  <c r="G287" i="1"/>
  <c r="H287" i="1"/>
  <c r="H633" i="1"/>
  <c r="G633" i="1"/>
  <c r="F414" i="4"/>
  <c r="C409" i="1"/>
  <c r="F415" i="4"/>
  <c r="C410" i="1"/>
  <c r="M3" i="9"/>
  <c r="I8" i="3"/>
  <c r="G410" i="1" l="1"/>
  <c r="H410" i="1"/>
  <c r="H18" i="3"/>
  <c r="C639" i="1"/>
  <c r="D646" i="4"/>
  <c r="F642" i="4"/>
  <c r="C636" i="1"/>
  <c r="H409" i="1"/>
  <c r="G409" i="1"/>
  <c r="E645" i="4"/>
  <c r="D635" i="1"/>
  <c r="H635" i="1" s="1"/>
  <c r="G634" i="1"/>
  <c r="H634" i="1"/>
  <c r="D636" i="1"/>
  <c r="E646" i="4"/>
  <c r="G635" i="1" l="1"/>
  <c r="I19" i="3"/>
  <c r="D640" i="1"/>
  <c r="H19" i="3"/>
  <c r="F646" i="4"/>
  <c r="C640" i="1"/>
  <c r="I18" i="3"/>
  <c r="D639" i="1"/>
  <c r="G276" i="9"/>
  <c r="E276" i="9" s="1"/>
  <c r="B276" i="9" s="1"/>
  <c r="H636" i="1"/>
  <c r="G636" i="1"/>
  <c r="F645" i="4"/>
  <c r="H7" i="3" l="1"/>
  <c r="J3" i="9" s="1"/>
  <c r="G639" i="1"/>
  <c r="H640" i="1"/>
  <c r="G640" i="1"/>
  <c r="H639" i="1"/>
  <c r="G274" i="9" l="1"/>
  <c r="M272" i="9"/>
  <c r="L272" i="9"/>
  <c r="H274" i="9"/>
  <c r="G18" i="9"/>
  <c r="H18" i="9"/>
  <c r="I13" i="9"/>
  <c r="I5" i="9"/>
  <c r="K11" i="9"/>
  <c r="J17" i="9"/>
  <c r="J9" i="9"/>
  <c r="H15" i="9"/>
  <c r="K5" i="9"/>
  <c r="J10" i="9"/>
  <c r="M16" i="9"/>
  <c r="J7" i="9"/>
  <c r="I12" i="9"/>
  <c r="J5" i="9"/>
  <c r="M15" i="9"/>
  <c r="K8" i="9"/>
  <c r="J13" i="9"/>
  <c r="L15" i="9"/>
  <c r="J11" i="9"/>
  <c r="K7" i="9"/>
  <c r="J12" i="9"/>
  <c r="L16" i="9"/>
  <c r="J6" i="9"/>
  <c r="I11" i="9"/>
  <c r="H17" i="9"/>
  <c r="I8" i="9"/>
  <c r="I9" i="9"/>
  <c r="J8" i="9"/>
  <c r="G15" i="9"/>
  <c r="I6" i="9"/>
  <c r="K12" i="9"/>
  <c r="G17" i="9"/>
  <c r="I7" i="9"/>
  <c r="K13" i="9"/>
  <c r="K10" i="9"/>
  <c r="G16" i="9"/>
  <c r="H16" i="9"/>
  <c r="K9" i="9"/>
  <c r="K6" i="9"/>
  <c r="I17" i="9"/>
  <c r="F272" i="9" l="1"/>
  <c r="F20" i="9" s="1"/>
  <c r="E9" i="9"/>
  <c r="B9" i="9" s="1"/>
  <c r="E8" i="9"/>
  <c r="B8" i="9" s="1"/>
  <c r="E7" i="9"/>
  <c r="B7" i="9" s="1"/>
  <c r="E15" i="9"/>
  <c r="E274" i="9"/>
  <c r="B274" i="9" s="1"/>
  <c r="F16" i="9"/>
  <c r="E16" i="9"/>
  <c r="E17" i="9"/>
  <c r="B17" i="9" s="1"/>
  <c r="E11" i="9"/>
  <c r="B11" i="9" s="1"/>
  <c r="E5" i="9"/>
  <c r="E13" i="9"/>
  <c r="B13" i="9" s="1"/>
  <c r="B272" i="9"/>
  <c r="F15" i="9"/>
  <c r="E10" i="9"/>
  <c r="B10" i="9" s="1"/>
  <c r="E6" i="9"/>
  <c r="B6" i="9" s="1"/>
  <c r="E12" i="9"/>
  <c r="B12" i="9" s="1"/>
  <c r="E18" i="9"/>
  <c r="B18" i="9" s="1"/>
  <c r="F14" i="9" l="1"/>
  <c r="F3" i="9" s="1"/>
  <c r="E20" i="9"/>
  <c r="I7" i="3" s="1"/>
  <c r="E14" i="9"/>
  <c r="B15" i="9"/>
  <c r="B16"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<sst xmlns="http://schemas.openxmlformats.org/spreadsheetml/2006/main" count="4374" uniqueCount="3426">
  <si>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</si>
  <si>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</si>
  <si>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</si>
  <si>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</si>
  <si>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</si>
  <si>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</si>
  <si>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</si>
  <si>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</si>
  <si>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</si>
  <si>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</si>
  <si>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</si>
  <si>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</si>
  <si>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</si>
  <si>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</si>
  <si>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</si>
  <si>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</si>
  <si>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</si>
  <si>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</si>
  <si>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</si>
  <si>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</si>
  <si>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</si>
  <si>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</si>
  <si>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</si>
  <si>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</si>
  <si>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</si>
  <si>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</si>
  <si>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</si>
  <si>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</si>
  <si>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</si>
  <si>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</si>
  <si>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</si>
  <si>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STJEPANA RADIĆA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</si>
  <si>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</si>
  <si>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</si>
  <si>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</si>
  <si>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</si>
  <si>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</si>
  <si>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</si>
  <si>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</si>
  <si>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</si>
  <si>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</si>
  <si>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</si>
  <si>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</si>
  <si>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</si>
  <si>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</si>
  <si>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</si>
  <si>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</si>
  <si>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</si>
  <si>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</si>
  <si>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12374 - OSNOVNA ŠKOLA STJEPANA RADIĆA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</si>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</sst>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2609516.4799999995</v>
      </c>
      <c r="D2" s="6">
        <f>'PR-RAS'!E6</f>
        <v>3120726.2100000004</v>
      </c>
      <c r="E2" s="6">
        <v>0</v>
      </c>
      <c r="F2" s="6">
        <v>0</v>
      </c>
      <c r="G2" s="7">
        <f t="shared" ref="G2:G264" si="0">(B2/1000)*(C2*1+D2*2)</f>
        <v>8850.9688999999998</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2233363.8199999998</v>
      </c>
      <c r="D46" s="1">
        <f>'PR-RAS'!E50</f>
        <v>2751035.12</v>
      </c>
      <c r="E46" s="1">
        <v>0</v>
      </c>
      <c r="F46" s="1">
        <v>0</v>
      </c>
      <c r="G46" s="2">
        <f t="shared" si="0"/>
        <v>348094.53269999998</v>
      </c>
      <c r="H46" s="2">
        <f t="shared" si="1"/>
        <v>0.30000000027939677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456.8</v>
      </c>
      <c r="D58" s="1">
        <f>'PR-RAS'!E62</f>
        <v>0</v>
      </c>
      <c r="E58" s="1">
        <v>0</v>
      </c>
      <c r="F58" s="1">
        <v>0</v>
      </c>
      <c r="G58" s="2">
        <f t="shared" si="0"/>
        <v>26.037600000000001</v>
      </c>
      <c r="H58" s="2">
        <f t="shared" si="1"/>
        <v>0.19999999999998863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456.8</v>
      </c>
      <c r="D59" s="1">
        <f>'PR-RAS'!E63</f>
        <v>0</v>
      </c>
      <c r="E59" s="1">
        <v>0</v>
      </c>
      <c r="F59" s="1">
        <v>0</v>
      </c>
      <c r="G59" s="2">
        <f t="shared" si="0"/>
        <v>26.494400000000002</v>
      </c>
      <c r="H59" s="2">
        <f t="shared" si="1"/>
        <v>0.19999999999998863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2232907.02</v>
      </c>
      <c r="D64" s="1">
        <f>'PR-RAS'!E68</f>
        <v>2740727.72</v>
      </c>
      <c r="E64" s="1">
        <v>0</v>
      </c>
      <c r="F64" s="1">
        <v>0</v>
      </c>
      <c r="G64" s="2">
        <f t="shared" si="0"/>
        <v>486004.83498000004</v>
      </c>
      <c r="H64" s="2">
        <f t="shared" si="1"/>
        <v>0.29999999981373549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2189993.71</v>
      </c>
      <c r="D65" s="1">
        <f>'PR-RAS'!E69</f>
        <v>2694853.91</v>
      </c>
      <c r="E65" s="1">
        <v>0</v>
      </c>
      <c r="F65" s="1">
        <v>0</v>
      </c>
      <c r="G65" s="2">
        <f t="shared" si="0"/>
        <v>485100.89792000002</v>
      </c>
      <c r="H65" s="2">
        <f t="shared" si="1"/>
        <v>0.37999999988824129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42913.31</v>
      </c>
      <c r="D66" s="1">
        <f>'PR-RAS'!E70</f>
        <v>45873.81</v>
      </c>
      <c r="E66" s="1">
        <v>0</v>
      </c>
      <c r="F66" s="1">
        <v>0</v>
      </c>
      <c r="G66" s="2">
        <f t="shared" si="0"/>
        <v>8752.9604500000005</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10307.4</v>
      </c>
      <c r="E70" s="1">
        <v>0</v>
      </c>
      <c r="F70" s="1">
        <v>0</v>
      </c>
      <c r="G70" s="2">
        <f t="shared" si="0"/>
        <v>1422.4212</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10307.4</v>
      </c>
      <c r="E71" s="1">
        <v>0</v>
      </c>
      <c r="F71" s="1">
        <v>0</v>
      </c>
      <c r="G71" s="2">
        <f t="shared" si="0"/>
        <v>1443.0360000000001</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0.18</v>
      </c>
      <c r="E78" s="1">
        <v>0</v>
      </c>
      <c r="F78" s="1">
        <v>0</v>
      </c>
      <c r="G78" s="2">
        <f t="shared" si="0"/>
        <v>2.8489999999999998E-2</v>
      </c>
      <c r="H78" s="2">
        <f t="shared" si="1"/>
        <v>0.19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0.18</v>
      </c>
      <c r="E79" s="1">
        <v>0</v>
      </c>
      <c r="F79" s="1">
        <v>0</v>
      </c>
      <c r="G79" s="2">
        <f t="shared" si="0"/>
        <v>2.886E-2</v>
      </c>
      <c r="H79" s="2">
        <f t="shared" si="1"/>
        <v>0.19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0.18</v>
      </c>
      <c r="E81" s="1">
        <v>0</v>
      </c>
      <c r="F81" s="1">
        <v>0</v>
      </c>
      <c r="G81" s="2">
        <f t="shared" si="0"/>
        <v>2.9600000000000001E-2</v>
      </c>
      <c r="H81" s="2">
        <f t="shared" si="1"/>
        <v>0.19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14307.26</v>
      </c>
      <c r="D102" s="1">
        <f>'PR-RAS'!E106</f>
        <v>4007.94</v>
      </c>
      <c r="E102" s="1">
        <v>0</v>
      </c>
      <c r="F102" s="1">
        <v>0</v>
      </c>
      <c r="G102" s="2">
        <f t="shared" si="0"/>
        <v>2254.6371400000003</v>
      </c>
      <c r="H102" s="2">
        <f t="shared" si="1"/>
        <v>0.32000000000016371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14307.26</v>
      </c>
      <c r="D108" s="1">
        <f>'PR-RAS'!E112</f>
        <v>4007.94</v>
      </c>
      <c r="E108" s="1">
        <v>0</v>
      </c>
      <c r="F108" s="1">
        <v>0</v>
      </c>
      <c r="G108" s="2">
        <f t="shared" si="0"/>
        <v>2388.5759800000001</v>
      </c>
      <c r="H108" s="2">
        <f t="shared" si="1"/>
        <v>0.32000000000016371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14307.26</v>
      </c>
      <c r="D113" s="1">
        <f>'PR-RAS'!E117</f>
        <v>4007.94</v>
      </c>
      <c r="E113" s="1">
        <v>0</v>
      </c>
      <c r="F113" s="1">
        <v>0</v>
      </c>
      <c r="G113" s="2">
        <f t="shared" si="0"/>
        <v>2500.1916799999999</v>
      </c>
      <c r="H113" s="2">
        <f t="shared" si="1"/>
        <v>0.32000000000016371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3292</v>
      </c>
      <c r="D120" s="1">
        <f>'PR-RAS'!E124</f>
        <v>3882</v>
      </c>
      <c r="E120" s="1">
        <v>0</v>
      </c>
      <c r="F120" s="1">
        <v>0</v>
      </c>
      <c r="G120" s="2">
        <f t="shared" si="0"/>
        <v>1315.664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3292</v>
      </c>
      <c r="D121" s="1">
        <f>'PR-RAS'!E125</f>
        <v>3882</v>
      </c>
      <c r="E121" s="1">
        <v>0</v>
      </c>
      <c r="F121" s="1">
        <v>0</v>
      </c>
      <c r="G121" s="2">
        <f t="shared" si="0"/>
        <v>1326.72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3292</v>
      </c>
      <c r="D123" s="1">
        <f>'PR-RAS'!E127</f>
        <v>3882</v>
      </c>
      <c r="E123" s="1">
        <v>0</v>
      </c>
      <c r="F123" s="1">
        <v>0</v>
      </c>
      <c r="G123" s="2">
        <f t="shared" si="0"/>
        <v>1348.8319999999999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358553.39</v>
      </c>
      <c r="D129" s="1">
        <f>'PR-RAS'!E133</f>
        <v>361800.97000000003</v>
      </c>
      <c r="E129" s="1">
        <v>0</v>
      </c>
      <c r="F129" s="1">
        <v>0</v>
      </c>
      <c r="G129" s="2">
        <f t="shared" si="0"/>
        <v>138515.88224000001</v>
      </c>
      <c r="H129" s="2">
        <f t="shared" si="1"/>
        <v>0.41999999998370185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358553.39</v>
      </c>
      <c r="D130" s="1">
        <f>'PR-RAS'!E134</f>
        <v>361800.97000000003</v>
      </c>
      <c r="E130" s="1">
        <v>0</v>
      </c>
      <c r="F130" s="1">
        <v>0</v>
      </c>
      <c r="G130" s="2">
        <f t="shared" si="0"/>
        <v>139598.03757000001</v>
      </c>
      <c r="H130" s="2">
        <f t="shared" si="1"/>
        <v>0.41999999998370185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306186.94</v>
      </c>
      <c r="D131" s="1">
        <f>'PR-RAS'!E135</f>
        <v>357282.09</v>
      </c>
      <c r="E131" s="1">
        <v>0</v>
      </c>
      <c r="F131" s="1">
        <v>0</v>
      </c>
      <c r="G131" s="2">
        <f t="shared" si="0"/>
        <v>132697.64560000002</v>
      </c>
      <c r="H131" s="2">
        <f t="shared" si="1"/>
        <v>0.15000000002328306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52366.45</v>
      </c>
      <c r="D132" s="1">
        <f>'PR-RAS'!E136</f>
        <v>4518.88</v>
      </c>
      <c r="E132" s="1">
        <v>0</v>
      </c>
      <c r="F132" s="1">
        <v>0</v>
      </c>
      <c r="G132" s="2">
        <f t="shared" si="0"/>
        <v>8043.9515099999999</v>
      </c>
      <c r="H132" s="2">
        <f t="shared" si="1"/>
        <v>0.56999999999698048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2499383.1099999994</v>
      </c>
      <c r="D147" s="1">
        <f>'PR-RAS'!E151</f>
        <v>3057822.31</v>
      </c>
      <c r="E147" s="1">
        <v>0</v>
      </c>
      <c r="F147" s="1">
        <v>0</v>
      </c>
      <c r="G147" s="2">
        <f t="shared" si="0"/>
        <v>1257794.0485799999</v>
      </c>
      <c r="H147" s="2">
        <f t="shared" si="1"/>
        <v>0.41999999945983291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2069482.9599999997</v>
      </c>
      <c r="D148" s="1">
        <f>'PR-RAS'!E152</f>
        <v>2616285.83</v>
      </c>
      <c r="E148" s="1">
        <v>0</v>
      </c>
      <c r="F148" s="1">
        <v>0</v>
      </c>
      <c r="G148" s="2">
        <f t="shared" si="0"/>
        <v>1073402.02914</v>
      </c>
      <c r="H148" s="2">
        <f t="shared" si="1"/>
        <v>0.21000000019557774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1702871.65</v>
      </c>
      <c r="D149" s="1">
        <f>'PR-RAS'!E153</f>
        <v>2154679.34</v>
      </c>
      <c r="E149" s="1">
        <v>0</v>
      </c>
      <c r="F149" s="1">
        <v>0</v>
      </c>
      <c r="G149" s="2">
        <f t="shared" si="0"/>
        <v>889810.08883999998</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1702871.65</v>
      </c>
      <c r="D150" s="1">
        <f>'PR-RAS'!E154</f>
        <v>2154679.34</v>
      </c>
      <c r="E150" s="1">
        <v>0</v>
      </c>
      <c r="F150" s="1">
        <v>0</v>
      </c>
      <c r="G150" s="2">
        <f t="shared" si="0"/>
        <v>895822.31916999992</v>
      </c>
      <c r="H150" s="2">
        <f t="shared" si="1"/>
        <v>0.68999999994412065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85185.38</v>
      </c>
      <c r="D154" s="1">
        <f>'PR-RAS'!E158</f>
        <v>105270.52</v>
      </c>
      <c r="E154" s="1">
        <v>0</v>
      </c>
      <c r="F154" s="1">
        <v>0</v>
      </c>
      <c r="G154" s="2">
        <f t="shared" si="0"/>
        <v>45246.142260000008</v>
      </c>
      <c r="H154" s="2">
        <f t="shared" si="1"/>
        <v>0.86000000000058208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281425.93</v>
      </c>
      <c r="D155" s="1">
        <f>'PR-RAS'!E159</f>
        <v>356335.97</v>
      </c>
      <c r="E155" s="1">
        <v>0</v>
      </c>
      <c r="F155" s="1">
        <v>0</v>
      </c>
      <c r="G155" s="2">
        <f t="shared" si="0"/>
        <v>153091.07197999998</v>
      </c>
      <c r="H155" s="2">
        <f t="shared" si="1"/>
        <v>0.1000000000349246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281425.93</v>
      </c>
      <c r="D157" s="1">
        <f>'PR-RAS'!E161</f>
        <v>356335.97</v>
      </c>
      <c r="E157" s="1">
        <v>0</v>
      </c>
      <c r="F157" s="1">
        <v>0</v>
      </c>
      <c r="G157" s="2">
        <f t="shared" si="0"/>
        <v>155079.26771999997</v>
      </c>
      <c r="H157" s="2">
        <f t="shared" si="1"/>
        <v>0.1000000000349246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372065.12</v>
      </c>
      <c r="D159" s="1">
        <f>'PR-RAS'!E163</f>
        <v>375410.31</v>
      </c>
      <c r="E159" s="1">
        <v>0</v>
      </c>
      <c r="F159" s="1">
        <v>0</v>
      </c>
      <c r="G159" s="2">
        <f t="shared" si="0"/>
        <v>177415.94691999999</v>
      </c>
      <c r="H159" s="2">
        <f t="shared" si="1"/>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38713.54</v>
      </c>
      <c r="D160" s="1">
        <f>'PR-RAS'!E164</f>
        <v>39658.480000000003</v>
      </c>
      <c r="E160" s="1">
        <v>0</v>
      </c>
      <c r="F160" s="1">
        <v>0</v>
      </c>
      <c r="G160" s="2">
        <f t="shared" si="0"/>
        <v>18766.8495</v>
      </c>
      <c r="H160" s="2">
        <f t="shared" si="1"/>
        <v>0.94000000000232831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8012.3</v>
      </c>
      <c r="D161" s="1">
        <f>'PR-RAS'!E165</f>
        <v>7145.17</v>
      </c>
      <c r="E161" s="1">
        <v>0</v>
      </c>
      <c r="F161" s="1">
        <v>0</v>
      </c>
      <c r="G161" s="2">
        <f t="shared" si="0"/>
        <v>3568.4223999999999</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29532.51</v>
      </c>
      <c r="D162" s="1">
        <f>'PR-RAS'!E166</f>
        <v>27041.51</v>
      </c>
      <c r="E162" s="1">
        <v>0</v>
      </c>
      <c r="F162" s="1">
        <v>0</v>
      </c>
      <c r="G162" s="2">
        <f t="shared" si="0"/>
        <v>13462.100329999999</v>
      </c>
      <c r="H162" s="2">
        <f t="shared" si="1"/>
        <v>0.98000000000320142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1168.73</v>
      </c>
      <c r="D163" s="1">
        <f>'PR-RAS'!E167</f>
        <v>5471.8</v>
      </c>
      <c r="E163" s="1">
        <v>0</v>
      </c>
      <c r="F163" s="1">
        <v>0</v>
      </c>
      <c r="G163" s="2">
        <f t="shared" si="0"/>
        <v>1962.1974600000001</v>
      </c>
      <c r="H163" s="2">
        <f t="shared" si="1"/>
        <v>0.46999999999979991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207664.77</v>
      </c>
      <c r="D165" s="1">
        <f>'PR-RAS'!E169</f>
        <v>210704.58</v>
      </c>
      <c r="E165" s="1">
        <v>0</v>
      </c>
      <c r="F165" s="1">
        <v>0</v>
      </c>
      <c r="G165" s="2">
        <f t="shared" si="0"/>
        <v>103168.12452</v>
      </c>
      <c r="H165" s="2">
        <f t="shared" si="1"/>
        <v>0.65000000002328306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18499.009999999998</v>
      </c>
      <c r="D166" s="1">
        <f>'PR-RAS'!E170</f>
        <v>15052.97</v>
      </c>
      <c r="E166" s="1">
        <v>0</v>
      </c>
      <c r="F166" s="1">
        <v>0</v>
      </c>
      <c r="G166" s="2">
        <f t="shared" si="0"/>
        <v>8019.81675</v>
      </c>
      <c r="H166" s="2">
        <f t="shared" si="1"/>
        <v>3.9999999999054126E-2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139285.6</v>
      </c>
      <c r="D167" s="1">
        <f>'PR-RAS'!E171</f>
        <v>153327.51999999999</v>
      </c>
      <c r="E167" s="1">
        <v>0</v>
      </c>
      <c r="F167" s="1">
        <v>0</v>
      </c>
      <c r="G167" s="2">
        <f t="shared" si="0"/>
        <v>74026.146240000002</v>
      </c>
      <c r="H167" s="2">
        <f t="shared" si="1"/>
        <v>0.88000000000465661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48189.42</v>
      </c>
      <c r="D168" s="1">
        <f>'PR-RAS'!E172</f>
        <v>40591.81</v>
      </c>
      <c r="E168" s="1">
        <v>0</v>
      </c>
      <c r="F168" s="1">
        <v>0</v>
      </c>
      <c r="G168" s="2">
        <f t="shared" si="0"/>
        <v>21605.29768</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174.83</v>
      </c>
      <c r="D169" s="1">
        <f>'PR-RAS'!E173</f>
        <v>192.4</v>
      </c>
      <c r="E169" s="1">
        <v>0</v>
      </c>
      <c r="F169" s="1">
        <v>0</v>
      </c>
      <c r="G169" s="2">
        <f t="shared" si="0"/>
        <v>94.017840000000007</v>
      </c>
      <c r="H169" s="2">
        <f t="shared" si="1"/>
        <v>0.56999999999999318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904.58</v>
      </c>
      <c r="D170" s="1">
        <f>'PR-RAS'!E174</f>
        <v>1539.88</v>
      </c>
      <c r="E170" s="1">
        <v>0</v>
      </c>
      <c r="F170" s="1">
        <v>0</v>
      </c>
      <c r="G170" s="2">
        <f t="shared" si="0"/>
        <v>673.35346000000004</v>
      </c>
      <c r="H170" s="2">
        <f t="shared" si="1"/>
        <v>0.53999999999984993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611.33000000000004</v>
      </c>
      <c r="D172" s="1">
        <f>'PR-RAS'!E176</f>
        <v>0</v>
      </c>
      <c r="E172" s="1">
        <v>0</v>
      </c>
      <c r="F172" s="1">
        <v>0</v>
      </c>
      <c r="G172" s="2">
        <f t="shared" si="0"/>
        <v>104.53743000000001</v>
      </c>
      <c r="H172" s="2">
        <f t="shared" si="1"/>
        <v>0.33000000000004093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113317.56000000003</v>
      </c>
      <c r="D173" s="1">
        <f>'PR-RAS'!E177</f>
        <v>112510.15999999999</v>
      </c>
      <c r="E173" s="1">
        <v>0</v>
      </c>
      <c r="F173" s="1">
        <v>0</v>
      </c>
      <c r="G173" s="2">
        <f t="shared" si="0"/>
        <v>58194.115359999996</v>
      </c>
      <c r="H173" s="2">
        <f t="shared" si="1"/>
        <v>0.59999999996216502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75600.27</v>
      </c>
      <c r="D174" s="1">
        <f>'PR-RAS'!E178</f>
        <v>77750.42</v>
      </c>
      <c r="E174" s="1">
        <v>0</v>
      </c>
      <c r="F174" s="1">
        <v>0</v>
      </c>
      <c r="G174" s="2">
        <f t="shared" si="0"/>
        <v>39980.492029999994</v>
      </c>
      <c r="H174" s="2">
        <f t="shared" si="1"/>
        <v>0.69000000000232831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5929.72</v>
      </c>
      <c r="D175" s="1">
        <f>'PR-RAS'!E179</f>
        <v>8172.77</v>
      </c>
      <c r="E175" s="1">
        <v>0</v>
      </c>
      <c r="F175" s="1">
        <v>0</v>
      </c>
      <c r="G175" s="2">
        <f t="shared" si="0"/>
        <v>3875.8952400000003</v>
      </c>
      <c r="H175" s="2">
        <f t="shared" si="1"/>
        <v>0.50999999999930878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622.1</v>
      </c>
      <c r="D176" s="1">
        <f>'PR-RAS'!E180</f>
        <v>885.12</v>
      </c>
      <c r="E176" s="1">
        <v>0</v>
      </c>
      <c r="F176" s="1">
        <v>0</v>
      </c>
      <c r="G176" s="2">
        <f t="shared" si="0"/>
        <v>418.65949999999998</v>
      </c>
      <c r="H176" s="2">
        <f t="shared" si="1"/>
        <v>0.22000000000002728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10146.35</v>
      </c>
      <c r="D177" s="1">
        <f>'PR-RAS'!E181</f>
        <v>9298.26</v>
      </c>
      <c r="E177" s="1">
        <v>0</v>
      </c>
      <c r="F177" s="1">
        <v>0</v>
      </c>
      <c r="G177" s="2">
        <f t="shared" si="0"/>
        <v>5058.7451200000005</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1399.6</v>
      </c>
      <c r="D178" s="1">
        <f>'PR-RAS'!E182</f>
        <v>0</v>
      </c>
      <c r="E178" s="1">
        <v>0</v>
      </c>
      <c r="F178" s="1">
        <v>0</v>
      </c>
      <c r="G178" s="2">
        <f t="shared" si="0"/>
        <v>247.72919999999996</v>
      </c>
      <c r="H178" s="2">
        <f t="shared" si="1"/>
        <v>0.40000000000009095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6294.55</v>
      </c>
      <c r="D179" s="1">
        <f>'PR-RAS'!E183</f>
        <v>368.41</v>
      </c>
      <c r="E179" s="1">
        <v>0</v>
      </c>
      <c r="F179" s="1">
        <v>0</v>
      </c>
      <c r="G179" s="2">
        <f t="shared" si="0"/>
        <v>1251.58386</v>
      </c>
      <c r="H179" s="2">
        <f t="shared" si="1"/>
        <v>0.85999999999984311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2099.5500000000002</v>
      </c>
      <c r="D180" s="1">
        <f>'PR-RAS'!E184</f>
        <v>4402.08</v>
      </c>
      <c r="E180" s="1">
        <v>0</v>
      </c>
      <c r="F180" s="1">
        <v>0</v>
      </c>
      <c r="G180" s="2">
        <f t="shared" si="0"/>
        <v>1951.7640899999997</v>
      </c>
      <c r="H180" s="2">
        <f t="shared" si="1"/>
        <v>0.52999999999974534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4181.25</v>
      </c>
      <c r="D181" s="1">
        <f>'PR-RAS'!E185</f>
        <v>4348.4799999999996</v>
      </c>
      <c r="E181" s="1">
        <v>0</v>
      </c>
      <c r="F181" s="1">
        <v>0</v>
      </c>
      <c r="G181" s="2">
        <f t="shared" si="0"/>
        <v>2318.0777999999996</v>
      </c>
      <c r="H181" s="2">
        <f t="shared" si="1"/>
        <v>0.72999999999956344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7044.17</v>
      </c>
      <c r="D182" s="1">
        <f>'PR-RAS'!E186</f>
        <v>7284.62</v>
      </c>
      <c r="E182" s="1">
        <v>0</v>
      </c>
      <c r="F182" s="1">
        <v>0</v>
      </c>
      <c r="G182" s="2">
        <f t="shared" si="0"/>
        <v>3912.0272099999997</v>
      </c>
      <c r="H182" s="2">
        <f t="shared" si="1"/>
        <v>0.5500000000001819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100</v>
      </c>
      <c r="D183" s="1">
        <f>'PR-RAS'!E187</f>
        <v>0</v>
      </c>
      <c r="E183" s="1">
        <v>0</v>
      </c>
      <c r="F183" s="1">
        <v>0</v>
      </c>
      <c r="G183" s="2">
        <f t="shared" si="0"/>
        <v>18.2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12269.25</v>
      </c>
      <c r="D184" s="1">
        <f>'PR-RAS'!E188</f>
        <v>12537.09</v>
      </c>
      <c r="E184" s="1">
        <v>0</v>
      </c>
      <c r="F184" s="1">
        <v>0</v>
      </c>
      <c r="G184" s="2">
        <f t="shared" si="0"/>
        <v>6833.8476899999996</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5865.12</v>
      </c>
      <c r="D186" s="1">
        <f>'PR-RAS'!E190</f>
        <v>6238.49</v>
      </c>
      <c r="E186" s="1">
        <v>0</v>
      </c>
      <c r="F186" s="1">
        <v>0</v>
      </c>
      <c r="G186" s="2">
        <f t="shared" si="0"/>
        <v>3393.2884999999997</v>
      </c>
      <c r="H186" s="2">
        <f t="shared" si="1"/>
        <v>0.60999999999967258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1546.49</v>
      </c>
      <c r="D187" s="1">
        <f>'PR-RAS'!E191</f>
        <v>1420</v>
      </c>
      <c r="E187" s="1">
        <v>0</v>
      </c>
      <c r="F187" s="1">
        <v>0</v>
      </c>
      <c r="G187" s="2">
        <f t="shared" si="0"/>
        <v>815.88713999999993</v>
      </c>
      <c r="H187" s="2">
        <f t="shared" si="1"/>
        <v>0.49000000000000909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254.36</v>
      </c>
      <c r="D188" s="1">
        <f>'PR-RAS'!E192</f>
        <v>353.09</v>
      </c>
      <c r="E188" s="1">
        <v>0</v>
      </c>
      <c r="F188" s="1">
        <v>0</v>
      </c>
      <c r="G188" s="2">
        <f t="shared" si="0"/>
        <v>179.62098</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4453.28</v>
      </c>
      <c r="D189" s="1">
        <f>'PR-RAS'!E193</f>
        <v>3423.59</v>
      </c>
      <c r="E189" s="1">
        <v>0</v>
      </c>
      <c r="F189" s="1">
        <v>0</v>
      </c>
      <c r="G189" s="2">
        <f t="shared" si="0"/>
        <v>2124.48648</v>
      </c>
      <c r="H189" s="2">
        <f t="shared" si="1"/>
        <v>0.68999999999959982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150</v>
      </c>
      <c r="D191" s="1">
        <f>'PR-RAS'!E195</f>
        <v>1101.92</v>
      </c>
      <c r="E191" s="1">
        <v>0</v>
      </c>
      <c r="F191" s="1">
        <v>0</v>
      </c>
      <c r="G191" s="2">
        <f t="shared" si="0"/>
        <v>447.2296</v>
      </c>
      <c r="H191" s="2">
        <f t="shared" si="1"/>
        <v>7.999999999992724E-2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774.67</v>
      </c>
      <c r="D192" s="1">
        <f>'PR-RAS'!E196</f>
        <v>1148.6300000000001</v>
      </c>
      <c r="E192" s="1">
        <v>0</v>
      </c>
      <c r="F192" s="1">
        <v>0</v>
      </c>
      <c r="G192" s="2">
        <f t="shared" si="0"/>
        <v>586.73863000000006</v>
      </c>
      <c r="H192" s="2">
        <f t="shared" si="1"/>
        <v>0.69999999999993179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774.67</v>
      </c>
      <c r="D206" s="1">
        <f>'PR-RAS'!E210</f>
        <v>1148.6300000000001</v>
      </c>
      <c r="E206" s="1">
        <v>0</v>
      </c>
      <c r="F206" s="1">
        <v>0</v>
      </c>
      <c r="G206" s="2">
        <f t="shared" si="0"/>
        <v>629.74565000000007</v>
      </c>
      <c r="H206" s="2">
        <f t="shared" si="1"/>
        <v>0.69999999999993179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774.67</v>
      </c>
      <c r="D207" s="1">
        <f>'PR-RAS'!E211</f>
        <v>1148.6300000000001</v>
      </c>
      <c r="E207" s="1">
        <v>0</v>
      </c>
      <c r="F207" s="1">
        <v>0</v>
      </c>
      <c r="G207" s="2">
        <f t="shared" si="0"/>
        <v>632.81758000000002</v>
      </c>
      <c r="H207" s="2">
        <f t="shared" si="1"/>
        <v>0.69999999999993179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55155.94</v>
      </c>
      <c r="D248" s="1">
        <f>'PR-RAS'!E252</f>
        <v>63064.56</v>
      </c>
      <c r="E248" s="1">
        <v>0</v>
      </c>
      <c r="F248" s="1">
        <v>0</v>
      </c>
      <c r="G248" s="2">
        <f t="shared" si="0"/>
        <v>44777.409820000001</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55155.94</v>
      </c>
      <c r="D255" s="1">
        <f>'PR-RAS'!E259</f>
        <v>63064.56</v>
      </c>
      <c r="E255" s="1">
        <v>0</v>
      </c>
      <c r="F255" s="1">
        <v>0</v>
      </c>
      <c r="G255" s="2">
        <f t="shared" si="0"/>
        <v>46046.40524</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55155.94</v>
      </c>
      <c r="D257" s="1">
        <f>'PR-RAS'!E261</f>
        <v>63064.56</v>
      </c>
      <c r="E257" s="1">
        <v>0</v>
      </c>
      <c r="F257" s="1">
        <v>0</v>
      </c>
      <c r="G257" s="2">
        <f t="shared" si="0"/>
        <v>46408.975360000004</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1904.42</v>
      </c>
      <c r="D259" s="1">
        <f>'PR-RAS'!E263</f>
        <v>1912.98</v>
      </c>
      <c r="E259" s="1">
        <v>0</v>
      </c>
      <c r="F259" s="1">
        <v>0</v>
      </c>
      <c r="G259" s="2">
        <f t="shared" si="0"/>
        <v>1478.43804</v>
      </c>
      <c r="H259" s="2">
        <f t="shared" si="1"/>
        <v>0.44000000000005457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1904.42</v>
      </c>
      <c r="D260" s="1">
        <f>'PR-RAS'!E264</f>
        <v>1912.98</v>
      </c>
      <c r="E260" s="1">
        <v>0</v>
      </c>
      <c r="F260" s="1">
        <v>0</v>
      </c>
      <c r="G260" s="2">
        <f t="shared" si="0"/>
        <v>1484.16842</v>
      </c>
      <c r="H260" s="2">
        <f t="shared" si="1"/>
        <v>0.44000000000005457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1904.42</v>
      </c>
      <c r="D262" s="1">
        <f>'PR-RAS'!E266</f>
        <v>1912.98</v>
      </c>
      <c r="E262" s="1">
        <v>0</v>
      </c>
      <c r="F262" s="1">
        <v>0</v>
      </c>
      <c r="G262" s="2">
        <f t="shared" si="0"/>
        <v>1495.6291800000001</v>
      </c>
      <c r="H262" s="2">
        <f t="shared" si="1"/>
        <v>0.44000000000005457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2499383.1099999994</v>
      </c>
      <c r="D285" s="1">
        <f>'PR-RAS'!E289</f>
        <v>3057822.31</v>
      </c>
      <c r="E285" s="1">
        <v>0</v>
      </c>
      <c r="F285" s="1">
        <v>0</v>
      </c>
      <c r="G285" s="2">
        <f t="shared" si="8"/>
        <v>2446667.8753200001</v>
      </c>
      <c r="H285" s="2">
        <f t="shared" si="9"/>
        <v>0.41999999945983291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110133.37000000011</v>
      </c>
      <c r="D286" s="1">
        <f>'PR-RAS'!E290</f>
        <v>62903.900000000373</v>
      </c>
      <c r="E286" s="1">
        <v>0</v>
      </c>
      <c r="F286" s="1">
        <v>0</v>
      </c>
      <c r="G286" s="2">
        <f t="shared" si="8"/>
        <v>67243.233450000233</v>
      </c>
      <c r="H286" s="2">
        <f t="shared" si="9"/>
        <v>0.46999999973922968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126817.60000000001</v>
      </c>
      <c r="D288" s="1">
        <f>'PR-RAS'!E292</f>
        <v>160833.29</v>
      </c>
      <c r="E288" s="1">
        <v>0</v>
      </c>
      <c r="F288" s="1">
        <v>0</v>
      </c>
      <c r="G288" s="2">
        <f t="shared" si="8"/>
        <v>128714.95966000001</v>
      </c>
      <c r="H288" s="2">
        <f t="shared" si="9"/>
        <v>0.69000000000232831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422.8</v>
      </c>
      <c r="D290" s="1">
        <f>'PR-RAS'!E294</f>
        <v>480</v>
      </c>
      <c r="E290" s="1">
        <v>0</v>
      </c>
      <c r="F290" s="1">
        <v>0</v>
      </c>
      <c r="G290" s="2">
        <f t="shared" si="8"/>
        <v>399.62919999999997</v>
      </c>
      <c r="H290" s="2">
        <f t="shared" si="9"/>
        <v>0.19999999999998863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424</v>
      </c>
      <c r="D291" s="1">
        <f>'PR-RAS'!E295</f>
        <v>480</v>
      </c>
      <c r="E291" s="1">
        <v>0</v>
      </c>
      <c r="F291" s="1">
        <v>0</v>
      </c>
      <c r="G291" s="2">
        <f t="shared" si="8"/>
        <v>401.35999999999996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93028.75</v>
      </c>
      <c r="D345" s="1">
        <f>'PR-RAS'!E350</f>
        <v>60663.03</v>
      </c>
      <c r="E345" s="1">
        <v>0</v>
      </c>
      <c r="F345" s="1">
        <v>0</v>
      </c>
      <c r="G345" s="2">
        <f t="shared" si="8"/>
        <v>73738.054639999988</v>
      </c>
      <c r="H345" s="2">
        <f t="shared" si="9"/>
        <v>0.27999999999883585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40662.300000000003</v>
      </c>
      <c r="D358" s="1">
        <f>'PR-RAS'!E363</f>
        <v>56144.15</v>
      </c>
      <c r="E358" s="1">
        <v>0</v>
      </c>
      <c r="F358" s="1">
        <v>0</v>
      </c>
      <c r="G358" s="2">
        <f t="shared" si="8"/>
        <v>54603.364199999996</v>
      </c>
      <c r="H358" s="2">
        <f t="shared" si="9"/>
        <v>0.45000000000436557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1450</v>
      </c>
      <c r="D364" s="1">
        <f>'PR-RAS'!E369</f>
        <v>12340</v>
      </c>
      <c r="E364" s="1">
        <v>0</v>
      </c>
      <c r="F364" s="1">
        <v>0</v>
      </c>
      <c r="G364" s="2">
        <f t="shared" si="8"/>
        <v>9485.19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701</v>
      </c>
      <c r="D365" s="1">
        <f>'PR-RAS'!E370</f>
        <v>0</v>
      </c>
      <c r="E365" s="1">
        <v>0</v>
      </c>
      <c r="F365" s="1">
        <v>0</v>
      </c>
      <c r="G365" s="2">
        <f t="shared" si="8"/>
        <v>255.16399999999999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749</v>
      </c>
      <c r="D367" s="1">
        <f>'PR-RAS'!E372</f>
        <v>12340</v>
      </c>
      <c r="E367" s="1">
        <v>0</v>
      </c>
      <c r="F367" s="1">
        <v>0</v>
      </c>
      <c r="G367" s="2">
        <f t="shared" si="8"/>
        <v>9307.0139999999992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39212.300000000003</v>
      </c>
      <c r="D378" s="1">
        <f>'PR-RAS'!E383</f>
        <v>43804.15</v>
      </c>
      <c r="E378" s="1">
        <v>0</v>
      </c>
      <c r="F378" s="1">
        <v>0</v>
      </c>
      <c r="G378" s="2">
        <f t="shared" si="8"/>
        <v>47811.366200000004</v>
      </c>
      <c r="H378" s="2">
        <f t="shared" si="9"/>
        <v>0.45000000000436557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39212.300000000003</v>
      </c>
      <c r="D379" s="1">
        <f>'PR-RAS'!E384</f>
        <v>43804.15</v>
      </c>
      <c r="E379" s="1">
        <v>0</v>
      </c>
      <c r="F379" s="1">
        <v>0</v>
      </c>
      <c r="G379" s="2">
        <f t="shared" si="8"/>
        <v>47938.186800000003</v>
      </c>
      <c r="H379" s="2">
        <f t="shared" si="9"/>
        <v>0.45000000000436557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52366.45</v>
      </c>
      <c r="D397" s="1">
        <f>'PR-RAS'!E402</f>
        <v>4518.88</v>
      </c>
      <c r="E397" s="1">
        <v>0</v>
      </c>
      <c r="F397" s="1">
        <v>0</v>
      </c>
      <c r="G397" s="2">
        <f t="shared" si="8"/>
        <v>24316.067160000002</v>
      </c>
      <c r="H397" s="2">
        <f t="shared" si="9"/>
        <v>0.56999999999698048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52366.45</v>
      </c>
      <c r="D398" s="1">
        <f>'PR-RAS'!E403</f>
        <v>4518.88</v>
      </c>
      <c r="E398" s="1">
        <v>0</v>
      </c>
      <c r="F398" s="1">
        <v>0</v>
      </c>
      <c r="G398" s="2">
        <f t="shared" si="8"/>
        <v>24377.471369999999</v>
      </c>
      <c r="H398" s="2">
        <f t="shared" si="9"/>
        <v>0.56999999999698048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93028.75</v>
      </c>
      <c r="D403" s="1">
        <f>'PR-RAS'!E408</f>
        <v>60663.03</v>
      </c>
      <c r="E403" s="1">
        <v>0</v>
      </c>
      <c r="F403" s="1">
        <v>0</v>
      </c>
      <c r="G403" s="2">
        <f t="shared" si="8"/>
        <v>86170.633620000008</v>
      </c>
      <c r="H403" s="2">
        <f t="shared" si="9"/>
        <v>0.27999999999883585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119086.3</v>
      </c>
      <c r="D405" s="1">
        <f>'PR-RAS'!E410</f>
        <v>136486.67000000001</v>
      </c>
      <c r="E405" s="1">
        <v>0</v>
      </c>
      <c r="F405" s="1">
        <v>0</v>
      </c>
      <c r="G405" s="2">
        <f t="shared" si="8"/>
        <v>158392.09456000003</v>
      </c>
      <c r="H405" s="2">
        <f t="shared" si="9"/>
        <v>0.6299999999901047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2609516.4799999995</v>
      </c>
      <c r="D407" s="1">
        <f>'PR-RAS'!E412</f>
        <v>3120726.2100000004</v>
      </c>
      <c r="E407" s="1">
        <v>0</v>
      </c>
      <c r="F407" s="1">
        <v>0</v>
      </c>
      <c r="G407" s="2">
        <f t="shared" si="8"/>
        <v>3593493.3734000004</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2592411.8599999994</v>
      </c>
      <c r="D408" s="1">
        <f>'PR-RAS'!E413</f>
        <v>3118485.34</v>
      </c>
      <c r="E408" s="1">
        <v>0</v>
      </c>
      <c r="F408" s="1">
        <v>0</v>
      </c>
      <c r="G408" s="2">
        <f t="shared" si="8"/>
        <v>3593558.6937799994</v>
      </c>
      <c r="H408" s="2">
        <f t="shared" si="9"/>
        <v>0.48000000044703484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17104.620000000112</v>
      </c>
      <c r="D409" s="1">
        <f>'PR-RAS'!E414</f>
        <v>2240.8700000005774</v>
      </c>
      <c r="E409" s="1">
        <v>0</v>
      </c>
      <c r="F409" s="1">
        <v>0</v>
      </c>
      <c r="G409" s="2">
        <f t="shared" si="8"/>
        <v>8807.2348800005166</v>
      </c>
      <c r="H409" s="2">
        <f t="shared" si="9"/>
        <v>0.50999999931082129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7731.3000000000029</v>
      </c>
      <c r="D411" s="1">
        <f>'PR-RAS'!E416</f>
        <v>24346.619999999995</v>
      </c>
      <c r="E411" s="1">
        <v>0</v>
      </c>
      <c r="F411" s="1">
        <v>0</v>
      </c>
      <c r="G411" s="2">
        <f t="shared" si="8"/>
        <v>23134.061399999995</v>
      </c>
      <c r="H411" s="2">
        <f t="shared" si="9"/>
        <v>0.680000000007567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422.8</v>
      </c>
      <c r="D413" s="1">
        <f>'PR-RAS'!E418</f>
        <v>480</v>
      </c>
      <c r="E413" s="1">
        <v>0</v>
      </c>
      <c r="F413" s="1">
        <v>0</v>
      </c>
      <c r="G413" s="2">
        <f t="shared" si="8"/>
        <v>569.71359999999993</v>
      </c>
      <c r="H413" s="2">
        <f t="shared" si="9"/>
        <v>0.19999999999998863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2609516.4799999995</v>
      </c>
      <c r="D633" s="1">
        <f>'PR-RAS'!E639</f>
        <v>3120726.2100000004</v>
      </c>
      <c r="E633" s="1">
        <v>0</v>
      </c>
      <c r="F633" s="1">
        <v>0</v>
      </c>
      <c r="G633" s="2">
        <f t="shared" si="10"/>
        <v>5593812.3448000001</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2592411.8599999994</v>
      </c>
      <c r="D634" s="1">
        <f>'PR-RAS'!E640</f>
        <v>3118485.34</v>
      </c>
      <c r="E634" s="1">
        <v>0</v>
      </c>
      <c r="F634" s="1">
        <v>0</v>
      </c>
      <c r="G634" s="2">
        <f t="shared" si="10"/>
        <v>5588999.1478199996</v>
      </c>
      <c r="H634" s="2">
        <f t="shared" si="11"/>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17104.620000000112</v>
      </c>
      <c r="D635" s="1">
        <f>'PR-RAS'!E641</f>
        <v>2240.8700000005774</v>
      </c>
      <c r="E635" s="1">
        <v>0</v>
      </c>
      <c r="F635" s="1">
        <v>0</v>
      </c>
      <c r="G635" s="2">
        <f t="shared" si="10"/>
        <v>13685.752240000804</v>
      </c>
      <c r="H635" s="2">
        <f t="shared" si="11"/>
        <v>0.50999999931082129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7731.3000000000029</v>
      </c>
      <c r="D637" s="1">
        <f>'PR-RAS'!E643</f>
        <v>24346.619999999995</v>
      </c>
      <c r="E637" s="1">
        <v>0</v>
      </c>
      <c r="F637" s="1">
        <v>0</v>
      </c>
      <c r="G637" s="2">
        <f t="shared" si="10"/>
        <v>35886.007439999994</v>
      </c>
      <c r="H637" s="2">
        <f t="shared" si="11"/>
        <v>0.680000000007567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24835.920000000115</v>
      </c>
      <c r="D639" s="1">
        <f>'PR-RAS'!E645</f>
        <v>26587.490000000573</v>
      </c>
      <c r="E639" s="1">
        <v>0</v>
      </c>
      <c r="F639" s="1">
        <v>0</v>
      </c>
      <c r="G639" s="2">
        <f t="shared" si="10"/>
        <v>49770.954200000808</v>
      </c>
      <c r="H639" s="2">
        <f t="shared" si="11"/>
        <v>0.57000000045809429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207416.19</v>
      </c>
      <c r="D641" s="1">
        <f>'PR-RAS'!E647</f>
        <v>246312.64</v>
      </c>
      <c r="E641" s="1">
        <v>0</v>
      </c>
      <c r="F641" s="1">
        <v>0</v>
      </c>
      <c r="G641" s="2">
        <f t="shared" si="10"/>
        <v>448026.54080000002</v>
      </c>
      <c r="H641" s="2">
        <f t="shared" si="11"/>
        <v>0.54999999998835847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8969.74</v>
      </c>
      <c r="D642" s="1">
        <f>'PR-RAS'!E649</f>
        <v>75939.33</v>
      </c>
      <c r="E642" s="1">
        <v>0</v>
      </c>
      <c r="F642" s="1">
        <v>0</v>
      </c>
      <c r="G642" s="2">
        <f t="shared" si="10"/>
        <v>103103.8244</v>
      </c>
      <c r="H642" s="2">
        <f t="shared" si="11"/>
        <v>0.59000000000196451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616162.98</v>
      </c>
      <c r="D643" s="1">
        <f>'PR-RAS'!E650</f>
        <v>637555.05000000005</v>
      </c>
      <c r="E643" s="1">
        <v>0</v>
      </c>
      <c r="F643" s="1">
        <v>0</v>
      </c>
      <c r="G643" s="2">
        <f t="shared" si="10"/>
        <v>1214197.31736</v>
      </c>
      <c r="H643" s="2">
        <f t="shared" si="11"/>
        <v>7.000000006519258E-2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549193.39</v>
      </c>
      <c r="D644" s="1">
        <f>'PR-RAS'!E651</f>
        <v>685873.48</v>
      </c>
      <c r="E644" s="1">
        <v>0</v>
      </c>
      <c r="F644" s="1">
        <v>0</v>
      </c>
      <c r="G644" s="2">
        <f t="shared" si="10"/>
        <v>1235164.6450500002</v>
      </c>
      <c r="H644" s="2">
        <f t="shared" si="11"/>
        <v>0.86999999999534339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75939.329999999958</v>
      </c>
      <c r="D645" s="1">
        <f>'PR-RAS'!E652</f>
        <v>27620.900000000023</v>
      </c>
      <c r="E645" s="1">
        <v>0</v>
      </c>
      <c r="F645" s="1">
        <v>0</v>
      </c>
      <c r="G645" s="2">
        <f t="shared" si="10"/>
        <v>84480.647720000008</v>
      </c>
      <c r="H645" s="2">
        <f t="shared" si="11"/>
        <v>0.42999999993480742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99</v>
      </c>
      <c r="D647" s="1">
        <f>'PR-RAS'!E654</f>
        <v>100</v>
      </c>
      <c r="E647" s="1">
        <v>0</v>
      </c>
      <c r="F647" s="1">
        <v>0</v>
      </c>
      <c r="G647" s="2">
        <f t="shared" si="10"/>
        <v>193.154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v>
      </c>
      <c r="D649" s="1">
        <f>'PR-RAS'!E656</f>
        <v>96</v>
      </c>
      <c r="E649" s="1">
        <v>0</v>
      </c>
      <c r="F649" s="1">
        <v>0</v>
      </c>
      <c r="G649" s="2">
        <f t="shared" si="10"/>
        <v>186.624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456.8</v>
      </c>
      <c r="D664" s="1">
        <f>'PR-RAS'!E671</f>
        <v>0</v>
      </c>
      <c r="E664" s="1">
        <v>0</v>
      </c>
      <c r="F664" s="1">
        <v>0</v>
      </c>
      <c r="G664" s="2">
        <f t="shared" si="10"/>
        <v>302.85840000000002</v>
      </c>
      <c r="H664" s="2">
        <f t="shared" si="11"/>
        <v>0.19999999999998863</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2189793.71</v>
      </c>
      <c r="D668" s="1">
        <f>'PR-RAS'!E675</f>
        <v>2691791.41</v>
      </c>
      <c r="E668" s="1">
        <v>0</v>
      </c>
      <c r="F668" s="1">
        <v>0</v>
      </c>
      <c r="G668" s="2">
        <f t="shared" si="10"/>
        <v>5051442.1455100002</v>
      </c>
      <c r="H668" s="2">
        <f t="shared" si="11"/>
        <v>0.70000000018626451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v>
      </c>
      <c r="D669" s="1">
        <f>'PR-RAS'!E676</f>
        <v>3062.5</v>
      </c>
      <c r="E669" s="1">
        <v>0</v>
      </c>
      <c r="F669" s="1">
        <v>0</v>
      </c>
      <c r="G669" s="2">
        <f t="shared" si="10"/>
        <v>4225.1000000000004</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37913.31</v>
      </c>
      <c r="D670" s="1">
        <f>'PR-RAS'!E677</f>
        <v>43733.81</v>
      </c>
      <c r="E670" s="1">
        <v>0</v>
      </c>
      <c r="F670" s="1">
        <v>0</v>
      </c>
      <c r="G670" s="2">
        <f t="shared" si="10"/>
        <v>83879.842170000004</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5000</v>
      </c>
      <c r="D671" s="1">
        <f>'PR-RAS'!E678</f>
        <v>2140</v>
      </c>
      <c r="E671" s="1">
        <v>0</v>
      </c>
      <c r="F671" s="1">
        <v>0</v>
      </c>
      <c r="G671" s="2">
        <f t="shared" si="10"/>
        <v>6217.6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10307.4</v>
      </c>
      <c r="E687" s="1">
        <v>0</v>
      </c>
      <c r="F687" s="1">
        <v>0</v>
      </c>
      <c r="G687" s="2">
        <f t="shared" si="10"/>
        <v>14141.7528</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458.09</v>
      </c>
      <c r="D703" s="1">
        <f>'PR-RAS'!E710</f>
        <v>0</v>
      </c>
      <c r="E703" s="1">
        <v>0</v>
      </c>
      <c r="F703" s="1">
        <v>0</v>
      </c>
      <c r="G703" s="2">
        <f t="shared" si="10"/>
        <v>321.57917999999995</v>
      </c>
      <c r="H703" s="2">
        <f t="shared" si="11"/>
        <v>8.9999999999974989E-2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2478</v>
      </c>
      <c r="D705" s="1">
        <f>'PR-RAS'!E712</f>
        <v>2454</v>
      </c>
      <c r="E705" s="1">
        <v>0</v>
      </c>
      <c r="F705" s="1">
        <v>0</v>
      </c>
      <c r="G705" s="2">
        <f t="shared" si="10"/>
        <v>5199.7439999999997</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4200</v>
      </c>
      <c r="E709" s="1">
        <v>0</v>
      </c>
      <c r="F709" s="1">
        <v>0</v>
      </c>
      <c r="G709" s="2">
        <f t="shared" si="10"/>
        <v>5947.2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1989.4</v>
      </c>
      <c r="D710" s="1">
        <f>'PR-RAS'!E717</f>
        <v>3644.07</v>
      </c>
      <c r="E710" s="1">
        <v>0</v>
      </c>
      <c r="F710" s="1">
        <v>0</v>
      </c>
      <c r="G710" s="2">
        <f t="shared" si="10"/>
        <v>6577.7758600000006</v>
      </c>
      <c r="H710" s="2">
        <f t="shared" si="11"/>
        <v>0.47000000000025466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29532.51</v>
      </c>
      <c r="D711" s="1">
        <f>'PR-RAS'!E718</f>
        <v>27041.51</v>
      </c>
      <c r="E711" s="1">
        <v>0</v>
      </c>
      <c r="F711" s="1">
        <v>0</v>
      </c>
      <c r="G711" s="2">
        <f t="shared" si="10"/>
        <v>59367.026299999998</v>
      </c>
      <c r="H711" s="2">
        <f t="shared" si="11"/>
        <v>0.98000000000320142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5662.75</v>
      </c>
      <c r="D713" s="1">
        <f>'PR-RAS'!E720</f>
        <v>0</v>
      </c>
      <c r="E713" s="1">
        <v>0</v>
      </c>
      <c r="F713" s="1">
        <v>0</v>
      </c>
      <c r="G713" s="2">
        <f t="shared" si="10"/>
        <v>4031.8779999999997</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357.56</v>
      </c>
      <c r="D714" s="1">
        <f>'PR-RAS'!E721</f>
        <v>0</v>
      </c>
      <c r="E714" s="1">
        <v>0</v>
      </c>
      <c r="F714" s="1">
        <v>0</v>
      </c>
      <c r="G714" s="2">
        <f t="shared" si="10"/>
        <v>254.94028</v>
      </c>
      <c r="H714" s="2">
        <f t="shared" si="11"/>
        <v>0.43999999999999773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991.42</v>
      </c>
      <c r="D715" s="1">
        <f>'PR-RAS'!E722</f>
        <v>1767.83</v>
      </c>
      <c r="E715" s="1">
        <v>0</v>
      </c>
      <c r="F715" s="1">
        <v>0</v>
      </c>
      <c r="G715" s="2">
        <f t="shared" si="10"/>
        <v>3232.3351199999997</v>
      </c>
      <c r="H715" s="2">
        <f t="shared" si="11"/>
        <v>0.59000000000003183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55155.94</v>
      </c>
      <c r="D821" s="1">
        <f>'PR-RAS'!E828</f>
        <v>63064.56</v>
      </c>
      <c r="E821" s="1">
        <v>0</v>
      </c>
      <c r="F821" s="1">
        <v>0</v>
      </c>
      <c r="G821" s="2">
        <f t="shared" si="18"/>
        <v>148653.74919999999</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2241547.4700000002</v>
      </c>
      <c r="D984" s="6">
        <f>BILANCA!E6</f>
        <v>2212120.0600000005</v>
      </c>
      <c r="E984" s="6">
        <v>0</v>
      </c>
      <c r="F984" s="6">
        <v>0</v>
      </c>
      <c r="G984" s="7">
        <f t="shared" ref="G984:G1241" si="22">B984/1000*C984+B984/500*D984</f>
        <v>6665.7875900000017</v>
      </c>
      <c r="H984" s="7">
        <f t="shared" si="19"/>
        <v>0.53000000072643161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1939980.2900000003</v>
      </c>
      <c r="D985" s="1">
        <f>BILANCA!E7</f>
        <v>1934470.3100000003</v>
      </c>
      <c r="E985" s="1">
        <v>0</v>
      </c>
      <c r="F985" s="1">
        <v>0</v>
      </c>
      <c r="G985" s="2">
        <f t="shared" si="22"/>
        <v>11617.841820000001</v>
      </c>
      <c r="H985" s="2">
        <f t="shared" si="19"/>
        <v>0.60000000055879354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20173.87</v>
      </c>
      <c r="D986" s="1">
        <f>BILANCA!E8</f>
        <v>20173.87</v>
      </c>
      <c r="E986" s="1">
        <v>0</v>
      </c>
      <c r="F986" s="1">
        <v>0</v>
      </c>
      <c r="G986" s="2">
        <f t="shared" si="22"/>
        <v>181.56482999999997</v>
      </c>
      <c r="H986" s="2">
        <f t="shared" si="19"/>
        <v>0.26000000000203727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20173.87</v>
      </c>
      <c r="D987" s="1">
        <f>BILANCA!E9</f>
        <v>20173.87</v>
      </c>
      <c r="E987" s="1">
        <v>0</v>
      </c>
      <c r="F987" s="1">
        <v>0</v>
      </c>
      <c r="G987" s="2">
        <f t="shared" si="22"/>
        <v>242.08644000000001</v>
      </c>
      <c r="H987" s="2">
        <f t="shared" si="19"/>
        <v>0.26000000000203727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1919806.4200000002</v>
      </c>
      <c r="D990" s="1">
        <f>BILANCA!E12</f>
        <v>1914296.4400000002</v>
      </c>
      <c r="E990" s="1">
        <v>0</v>
      </c>
      <c r="F990" s="1">
        <v>0</v>
      </c>
      <c r="G990" s="2">
        <f t="shared" si="22"/>
        <v>40238.795100000003</v>
      </c>
      <c r="H990" s="2">
        <f t="shared" si="19"/>
        <v>0.86000000033527613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1871112.2100000002</v>
      </c>
      <c r="D991" s="1">
        <f>BILANCA!E13</f>
        <v>1849921.77</v>
      </c>
      <c r="E991" s="1">
        <v>0</v>
      </c>
      <c r="F991" s="1">
        <v>0</v>
      </c>
      <c r="G991" s="2">
        <f t="shared" si="22"/>
        <v>44567.646000000008</v>
      </c>
      <c r="H991" s="2">
        <f t="shared" si="19"/>
        <v>0.44000000017695129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2524610.7000000002</v>
      </c>
      <c r="D993" s="1">
        <f>BILANCA!E15</f>
        <v>2533648.46</v>
      </c>
      <c r="E993" s="1">
        <v>0</v>
      </c>
      <c r="F993" s="1">
        <v>0</v>
      </c>
      <c r="G993" s="2">
        <f t="shared" si="22"/>
        <v>75919.07620000001</v>
      </c>
      <c r="H993" s="2">
        <f t="shared" si="19"/>
        <v>0.75999999977648258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653498.49</v>
      </c>
      <c r="D996" s="1">
        <f>BILANCA!E18</f>
        <v>683726.69</v>
      </c>
      <c r="E996" s="1">
        <v>0</v>
      </c>
      <c r="F996" s="1">
        <v>0</v>
      </c>
      <c r="G996" s="2">
        <f t="shared" si="22"/>
        <v>26272.374309999999</v>
      </c>
      <c r="H996" s="2">
        <f t="shared" si="19"/>
        <v>0.80000000004656613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41549.260000000009</v>
      </c>
      <c r="D997" s="1">
        <f>BILANCA!E19</f>
        <v>55619.220000000088</v>
      </c>
      <c r="E997" s="1">
        <v>0</v>
      </c>
      <c r="F997" s="1">
        <v>0</v>
      </c>
      <c r="G997" s="2">
        <f t="shared" si="22"/>
        <v>2139.0278000000026</v>
      </c>
      <c r="H997" s="2">
        <f t="shared" si="19"/>
        <v>0.48000000009778887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520568.62</v>
      </c>
      <c r="D998" s="1">
        <f>BILANCA!E20</f>
        <v>526409.30000000005</v>
      </c>
      <c r="E998" s="1">
        <v>0</v>
      </c>
      <c r="F998" s="1">
        <v>0</v>
      </c>
      <c r="G998" s="2">
        <f t="shared" si="22"/>
        <v>23600.808300000001</v>
      </c>
      <c r="H998" s="2">
        <f t="shared" si="19"/>
        <v>0.68000000005122274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6050.84</v>
      </c>
      <c r="D999" s="1">
        <f>BILANCA!E21</f>
        <v>6050.84</v>
      </c>
      <c r="E999" s="1">
        <v>0</v>
      </c>
      <c r="F999" s="1">
        <v>0</v>
      </c>
      <c r="G999" s="2">
        <f t="shared" si="22"/>
        <v>290.44031999999999</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14768.52</v>
      </c>
      <c r="D1000" s="1">
        <f>BILANCA!E22</f>
        <v>27001.52</v>
      </c>
      <c r="E1000" s="1">
        <v>0</v>
      </c>
      <c r="F1000" s="1">
        <v>0</v>
      </c>
      <c r="G1000" s="2">
        <f t="shared" si="22"/>
        <v>1169.11652</v>
      </c>
      <c r="H1000" s="2">
        <f t="shared" si="19"/>
        <v>0.95999999999912689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1825.59</v>
      </c>
      <c r="D1002" s="1">
        <f>BILANCA!E24</f>
        <v>1825.59</v>
      </c>
      <c r="E1002" s="1">
        <v>0</v>
      </c>
      <c r="F1002" s="1">
        <v>0</v>
      </c>
      <c r="G1002" s="2">
        <f t="shared" si="22"/>
        <v>104.05862999999999</v>
      </c>
      <c r="H1002" s="2">
        <f t="shared" si="19"/>
        <v>0.82000000000016371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22535.67</v>
      </c>
      <c r="D1003" s="1">
        <f>BILANCA!E25</f>
        <v>22535.67</v>
      </c>
      <c r="E1003" s="1">
        <v>0</v>
      </c>
      <c r="F1003" s="1">
        <v>0</v>
      </c>
      <c r="G1003" s="2">
        <f t="shared" si="22"/>
        <v>1352.1401999999998</v>
      </c>
      <c r="H1003" s="2">
        <f t="shared" si="19"/>
        <v>0.66000000000349246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4457.42</v>
      </c>
      <c r="D1004" s="1">
        <f>BILANCA!E26</f>
        <v>4457.42</v>
      </c>
      <c r="E1004" s="1">
        <v>0</v>
      </c>
      <c r="F1004" s="1">
        <v>0</v>
      </c>
      <c r="G1004" s="2">
        <f t="shared" si="22"/>
        <v>280.81746000000004</v>
      </c>
      <c r="H1004" s="2">
        <f t="shared" si="19"/>
        <v>0.84000000000014552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528657.4</v>
      </c>
      <c r="D1006" s="1">
        <f>BILANCA!E28</f>
        <v>532661.12</v>
      </c>
      <c r="E1006" s="1">
        <v>0</v>
      </c>
      <c r="F1006" s="1">
        <v>0</v>
      </c>
      <c r="G1006" s="2">
        <f t="shared" si="22"/>
        <v>36661.531719999999</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7144.9500000000116</v>
      </c>
      <c r="D1013" s="1">
        <f>BILANCA!E35</f>
        <v>8755.4500000000116</v>
      </c>
      <c r="E1013" s="1">
        <v>0</v>
      </c>
      <c r="F1013" s="1">
        <v>0</v>
      </c>
      <c r="G1013" s="2">
        <f t="shared" si="22"/>
        <v>739.67550000000097</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298317.05</v>
      </c>
      <c r="D1014" s="1">
        <f>BILANCA!E36</f>
        <v>342121.2</v>
      </c>
      <c r="E1014" s="1">
        <v>0</v>
      </c>
      <c r="F1014" s="1">
        <v>0</v>
      </c>
      <c r="G1014" s="2">
        <f t="shared" si="22"/>
        <v>30459.342949999998</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291172.09999999998</v>
      </c>
      <c r="D1018" s="1">
        <f>BILANCA!E40</f>
        <v>333365.75</v>
      </c>
      <c r="E1018" s="1">
        <v>0</v>
      </c>
      <c r="F1018" s="1">
        <v>0</v>
      </c>
      <c r="G1018" s="2">
        <f t="shared" si="22"/>
        <v>33526.626000000004</v>
      </c>
      <c r="H1018" s="2">
        <f t="shared" si="19"/>
        <v>0.34999999997671694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111081.09</v>
      </c>
      <c r="D1032" s="1">
        <f>BILANCA!E54</f>
        <v>112620.97</v>
      </c>
      <c r="E1032" s="1">
        <v>0</v>
      </c>
      <c r="F1032" s="1">
        <v>0</v>
      </c>
      <c r="G1032" s="2">
        <f t="shared" si="22"/>
        <v>16479.82847</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111081.09</v>
      </c>
      <c r="D1033" s="1">
        <f>BILANCA!E55</f>
        <v>112620.97</v>
      </c>
      <c r="E1033" s="1">
        <v>0</v>
      </c>
      <c r="F1033" s="1">
        <v>0</v>
      </c>
      <c r="G1033" s="2">
        <f t="shared" si="22"/>
        <v>16816.1515</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301567.18</v>
      </c>
      <c r="D1046" s="1">
        <f>BILANCA!E68</f>
        <v>277649.75</v>
      </c>
      <c r="E1046" s="1">
        <v>0</v>
      </c>
      <c r="F1046" s="1">
        <v>0</v>
      </c>
      <c r="G1046" s="2">
        <f t="shared" si="22"/>
        <v>53982.600839999999</v>
      </c>
      <c r="H1046" s="2">
        <f t="shared" si="19"/>
        <v>0.42999999999301508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75939.33</v>
      </c>
      <c r="D1047" s="1">
        <f>BILANCA!E69</f>
        <v>27620.9</v>
      </c>
      <c r="E1047" s="1">
        <v>0</v>
      </c>
      <c r="F1047" s="1">
        <v>0</v>
      </c>
      <c r="G1047" s="2">
        <f t="shared" si="22"/>
        <v>8395.5923199999997</v>
      </c>
      <c r="H1047" s="2">
        <f t="shared" si="19"/>
        <v>0.43000000000029104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75939.33</v>
      </c>
      <c r="D1048" s="1">
        <f>BILANCA!E70</f>
        <v>27620.9</v>
      </c>
      <c r="E1048" s="1">
        <v>0</v>
      </c>
      <c r="F1048" s="1">
        <v>0</v>
      </c>
      <c r="G1048" s="2">
        <f t="shared" si="22"/>
        <v>8526.7734500000006</v>
      </c>
      <c r="H1048" s="2">
        <f t="shared" si="19"/>
        <v>0.43000000000029104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75939.33</v>
      </c>
      <c r="D1050" s="1">
        <f>BILANCA!E72</f>
        <v>27620.9</v>
      </c>
      <c r="E1050" s="1">
        <v>0</v>
      </c>
      <c r="F1050" s="1">
        <v>0</v>
      </c>
      <c r="G1050" s="2">
        <f t="shared" si="22"/>
        <v>8789.1357100000005</v>
      </c>
      <c r="H1050" s="2">
        <f t="shared" si="19"/>
        <v>0.43000000000029104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17788.849999999999</v>
      </c>
      <c r="D1056" s="1">
        <f>BILANCA!E78</f>
        <v>3236.21</v>
      </c>
      <c r="E1056" s="1">
        <v>0</v>
      </c>
      <c r="F1056" s="1">
        <v>0</v>
      </c>
      <c r="G1056" s="2">
        <f t="shared" si="22"/>
        <v>1771.0727099999999</v>
      </c>
      <c r="H1056" s="2">
        <f t="shared" si="19"/>
        <v>0.36000000000149157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17788.849999999999</v>
      </c>
      <c r="D1064" s="1">
        <f>BILANCA!E86</f>
        <v>3236.21</v>
      </c>
      <c r="E1064" s="1">
        <v>0</v>
      </c>
      <c r="F1064" s="1">
        <v>0</v>
      </c>
      <c r="G1064" s="2">
        <f t="shared" si="22"/>
        <v>1965.1628699999999</v>
      </c>
      <c r="H1064" s="2">
        <f t="shared" si="19"/>
        <v>0.36000000000149157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422.81</v>
      </c>
      <c r="D1124" s="1">
        <f>BILANCA!E146</f>
        <v>480</v>
      </c>
      <c r="E1124" s="1">
        <v>0</v>
      </c>
      <c r="F1124" s="1">
        <v>0</v>
      </c>
      <c r="G1124" s="2">
        <f t="shared" si="22"/>
        <v>194.97620999999998</v>
      </c>
      <c r="H1124" s="2">
        <f t="shared" si="23"/>
        <v>0.18999999999999773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422.81</v>
      </c>
      <c r="D1138" s="1">
        <f>BILANCA!E160</f>
        <v>480</v>
      </c>
      <c r="E1138" s="1">
        <v>0</v>
      </c>
      <c r="F1138" s="1">
        <v>0</v>
      </c>
      <c r="G1138" s="2">
        <f t="shared" si="22"/>
        <v>214.33555000000001</v>
      </c>
      <c r="H1138" s="2">
        <f t="shared" si="23"/>
        <v>0.18999999999999773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207416.19</v>
      </c>
      <c r="D1148" s="1">
        <f>BILANCA!E170</f>
        <v>246312.64</v>
      </c>
      <c r="E1148" s="1">
        <v>0</v>
      </c>
      <c r="F1148" s="1">
        <v>0</v>
      </c>
      <c r="G1148" s="2">
        <f t="shared" si="22"/>
        <v>115506.84255000002</v>
      </c>
      <c r="H1148" s="2">
        <f t="shared" si="23"/>
        <v>0.54999999998835847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207416.19</v>
      </c>
      <c r="D1151" s="1">
        <f>BILANCA!E173</f>
        <v>246312.64</v>
      </c>
      <c r="E1151" s="1">
        <v>0</v>
      </c>
      <c r="F1151" s="1">
        <v>0</v>
      </c>
      <c r="G1151" s="2">
        <f t="shared" si="22"/>
        <v>117606.96696000001</v>
      </c>
      <c r="H1151" s="2">
        <f t="shared" si="23"/>
        <v>0.54999999998835847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2241547.4699999997</v>
      </c>
      <c r="D1152" s="1">
        <f>BILANCA!E175</f>
        <v>2212120.06</v>
      </c>
      <c r="E1152" s="1">
        <v>0</v>
      </c>
      <c r="F1152" s="1">
        <v>0</v>
      </c>
      <c r="G1152" s="2">
        <f t="shared" si="22"/>
        <v>1126518.10271</v>
      </c>
      <c r="H1152" s="2">
        <f t="shared" si="23"/>
        <v>0.52999999979510903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276308.56</v>
      </c>
      <c r="D1153" s="1">
        <f>BILANCA!E176</f>
        <v>250582.26</v>
      </c>
      <c r="E1153" s="1">
        <v>0</v>
      </c>
      <c r="F1153" s="1">
        <v>0</v>
      </c>
      <c r="G1153" s="2">
        <f t="shared" si="22"/>
        <v>132170.42360000001</v>
      </c>
      <c r="H1153" s="2">
        <f t="shared" si="23"/>
        <v>0.70000000001164153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238395.32</v>
      </c>
      <c r="D1154" s="1">
        <f>BILANCA!E177</f>
        <v>250582.26</v>
      </c>
      <c r="E1154" s="1">
        <v>0</v>
      </c>
      <c r="F1154" s="1">
        <v>0</v>
      </c>
      <c r="G1154" s="2">
        <f t="shared" si="22"/>
        <v>126464.73264</v>
      </c>
      <c r="H1154" s="2">
        <f t="shared" si="23"/>
        <v>0.58000000001629815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184937.73</v>
      </c>
      <c r="D1155" s="1">
        <f>BILANCA!E178</f>
        <v>220601.39</v>
      </c>
      <c r="E1155" s="1">
        <v>0</v>
      </c>
      <c r="F1155" s="1">
        <v>0</v>
      </c>
      <c r="G1155" s="2">
        <f t="shared" si="22"/>
        <v>107696.16772</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35780.25</v>
      </c>
      <c r="D1156" s="1">
        <f>BILANCA!E179</f>
        <v>26588.85</v>
      </c>
      <c r="E1156" s="1">
        <v>0</v>
      </c>
      <c r="F1156" s="1">
        <v>0</v>
      </c>
      <c r="G1156" s="2">
        <f t="shared" si="22"/>
        <v>15389.725349999999</v>
      </c>
      <c r="H1156" s="2">
        <f t="shared" si="23"/>
        <v>0.40000000000145519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55.73</v>
      </c>
      <c r="D1157" s="1">
        <f>BILANCA!E180</f>
        <v>72.69</v>
      </c>
      <c r="E1157" s="1">
        <v>0</v>
      </c>
      <c r="F1157" s="1">
        <v>0</v>
      </c>
      <c r="G1157" s="2">
        <f t="shared" si="22"/>
        <v>34.993139999999997</v>
      </c>
      <c r="H1157" s="2">
        <f t="shared" si="23"/>
        <v>0.5800000000000054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55.73</v>
      </c>
      <c r="D1160" s="1">
        <f>BILANCA!E183</f>
        <v>72.69</v>
      </c>
      <c r="E1160" s="1">
        <v>0</v>
      </c>
      <c r="F1160" s="1">
        <v>0</v>
      </c>
      <c r="G1160" s="2">
        <f t="shared" si="22"/>
        <v>35.596469999999997</v>
      </c>
      <c r="H1160" s="2">
        <f t="shared" si="23"/>
        <v>0.5800000000000054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17621.61</v>
      </c>
      <c r="D1165" s="1">
        <f>BILANCA!E188</f>
        <v>3319.33</v>
      </c>
      <c r="E1165" s="1">
        <v>0</v>
      </c>
      <c r="F1165" s="1">
        <v>0</v>
      </c>
      <c r="G1165" s="2">
        <f t="shared" si="22"/>
        <v>4415.3691400000007</v>
      </c>
      <c r="H1165" s="2">
        <f t="shared" si="23"/>
        <v>0.71999999999934516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37913.24</v>
      </c>
      <c r="D1166" s="1">
        <f>BILANCA!E189</f>
        <v>0</v>
      </c>
      <c r="E1166" s="1">
        <v>0</v>
      </c>
      <c r="F1166" s="1">
        <v>0</v>
      </c>
      <c r="G1166" s="2">
        <f t="shared" si="22"/>
        <v>6938.1229199999998</v>
      </c>
      <c r="H1166" s="2">
        <f t="shared" si="23"/>
        <v>0.23999999999796273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1965238.91</v>
      </c>
      <c r="D1214" s="1">
        <f>BILANCA!E237</f>
        <v>1961537.8</v>
      </c>
      <c r="E1214" s="1">
        <v>0</v>
      </c>
      <c r="F1214" s="1">
        <v>0</v>
      </c>
      <c r="G1214" s="2">
        <f t="shared" si="22"/>
        <v>1360200.65181</v>
      </c>
      <c r="H1214" s="2">
        <f t="shared" si="23"/>
        <v>0.2900000000372529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1939980.19</v>
      </c>
      <c r="D1215" s="1">
        <f>BILANCA!E238</f>
        <v>1934470.31</v>
      </c>
      <c r="E1215" s="1">
        <v>0</v>
      </c>
      <c r="F1215" s="1">
        <v>0</v>
      </c>
      <c r="G1215" s="2">
        <f t="shared" si="22"/>
        <v>1347669.6279200001</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1939980.19</v>
      </c>
      <c r="D1216" s="1">
        <f>BILANCA!E239</f>
        <v>1934470.31</v>
      </c>
      <c r="E1216" s="1">
        <v>0</v>
      </c>
      <c r="F1216" s="1">
        <v>0</v>
      </c>
      <c r="G1216" s="2">
        <f t="shared" si="22"/>
        <v>1353478.5487300002</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1939980.19</v>
      </c>
      <c r="D1217" s="1">
        <f>BILANCA!E240</f>
        <v>1934470.31</v>
      </c>
      <c r="E1217" s="1">
        <v>0</v>
      </c>
      <c r="F1217" s="1">
        <v>0</v>
      </c>
      <c r="G1217" s="2">
        <f t="shared" si="22"/>
        <v>1359287.4695400002</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24835.919999999998</v>
      </c>
      <c r="D1222" s="1">
        <f>BILANCA!E245</f>
        <v>26587.49000000002</v>
      </c>
      <c r="E1222" s="1">
        <v>0</v>
      </c>
      <c r="F1222" s="1">
        <v>0</v>
      </c>
      <c r="G1222" s="2">
        <f t="shared" si="22"/>
        <v>18644.605100000008</v>
      </c>
      <c r="H1222" s="2">
        <f t="shared" si="23"/>
        <v>0.57000000002153683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146671.28</v>
      </c>
      <c r="D1223" s="1">
        <f>BILANCA!E246</f>
        <v>160833.29</v>
      </c>
      <c r="E1223" s="1">
        <v>0</v>
      </c>
      <c r="F1223" s="1">
        <v>0</v>
      </c>
      <c r="G1223" s="2">
        <f t="shared" si="22"/>
        <v>112401.0864</v>
      </c>
      <c r="H1223" s="2">
        <f t="shared" si="23"/>
        <v>0.57000000000698492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146671.28</v>
      </c>
      <c r="D1224" s="1">
        <f>BILANCA!E247</f>
        <v>160833.29</v>
      </c>
      <c r="E1224" s="1">
        <v>0</v>
      </c>
      <c r="F1224" s="1">
        <v>0</v>
      </c>
      <c r="G1224" s="2">
        <f t="shared" si="22"/>
        <v>112869.42426</v>
      </c>
      <c r="H1224" s="2">
        <f t="shared" si="23"/>
        <v>0.57000000000698492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121835.36</v>
      </c>
      <c r="D1227" s="1">
        <f>BILANCA!E250</f>
        <v>134245.79999999999</v>
      </c>
      <c r="E1227" s="1">
        <v>0</v>
      </c>
      <c r="F1227" s="1">
        <v>0</v>
      </c>
      <c r="G1227" s="2">
        <f t="shared" si="22"/>
        <v>95239.778239999985</v>
      </c>
      <c r="H1227" s="2">
        <f t="shared" si="23"/>
        <v>0.56000000001222361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121835.36</v>
      </c>
      <c r="D1229" s="1">
        <f>BILANCA!E252</f>
        <v>134245.79999999999</v>
      </c>
      <c r="E1229" s="1">
        <v>0</v>
      </c>
      <c r="F1229" s="1">
        <v>0</v>
      </c>
      <c r="G1229" s="2">
        <f t="shared" si="22"/>
        <v>96020.432159999997</v>
      </c>
      <c r="H1229" s="2">
        <f t="shared" si="23"/>
        <v>0.56000000001222361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422.8</v>
      </c>
      <c r="D1232" s="1">
        <f>BILANCA!E255</f>
        <v>480</v>
      </c>
      <c r="E1232" s="1">
        <v>0</v>
      </c>
      <c r="F1232" s="1">
        <v>0</v>
      </c>
      <c r="G1232" s="2">
        <f t="shared" si="22"/>
        <v>344.31720000000001</v>
      </c>
      <c r="H1232" s="2">
        <f t="shared" si="23"/>
        <v>0.19999999999998863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28007.66</v>
      </c>
      <c r="D1236" s="1">
        <f>BILANCA!E259</f>
        <v>0</v>
      </c>
      <c r="E1236" s="1">
        <v>0</v>
      </c>
      <c r="F1236" s="1">
        <v>0</v>
      </c>
      <c r="G1236" s="2">
        <f t="shared" si="22"/>
        <v>7085.9379799999997</v>
      </c>
      <c r="H1236" s="2">
        <f t="shared" si="23"/>
        <v>0.34000000000014552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28007.66</v>
      </c>
      <c r="D1237" s="1">
        <f>BILANCA!E260</f>
        <v>0</v>
      </c>
      <c r="E1237" s="1">
        <v>0</v>
      </c>
      <c r="F1237" s="1">
        <v>0</v>
      </c>
      <c r="G1237" s="2">
        <f t="shared" si="22"/>
        <v>7113.9456399999999</v>
      </c>
      <c r="H1237" s="2">
        <f t="shared" si="23"/>
        <v>0.34000000000014552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422.81</v>
      </c>
      <c r="D1241" s="1">
        <f>BILANCA!E265</f>
        <v>480</v>
      </c>
      <c r="E1241" s="1">
        <v>0</v>
      </c>
      <c r="F1241" s="1">
        <v>0</v>
      </c>
      <c r="G1241" s="2">
        <f t="shared" si="22"/>
        <v>356.76498000000004</v>
      </c>
      <c r="H1241" s="2">
        <f t="shared" si="23"/>
        <v>0.18999999999999773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17788.849999999999</v>
      </c>
      <c r="D1244" s="1">
        <f>BILANCA!E268</f>
        <v>3236.21</v>
      </c>
      <c r="E1244" s="1">
        <v>0</v>
      </c>
      <c r="F1244" s="1">
        <v>0</v>
      </c>
      <c r="G1244" s="2">
        <f t="shared" si="24"/>
        <v>6332.1914699999998</v>
      </c>
      <c r="H1244" s="2">
        <f t="shared" si="23"/>
        <v>0.36000000000149157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238395.32</v>
      </c>
      <c r="D1264" s="1">
        <f>BILANCA!E288</f>
        <v>250582.26</v>
      </c>
      <c r="E1264" s="1">
        <v>0</v>
      </c>
      <c r="F1264" s="1">
        <v>0</v>
      </c>
      <c r="G1264" s="2">
        <f t="shared" si="24"/>
        <v>207816.31504000002</v>
      </c>
      <c r="H1264" s="2">
        <f t="shared" si="23"/>
        <v>0.58000000001629815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37913.24</v>
      </c>
      <c r="D1266" s="1">
        <f>BILANCA!E290</f>
        <v>0</v>
      </c>
      <c r="E1266" s="1">
        <v>0</v>
      </c>
      <c r="F1266" s="1">
        <v>0</v>
      </c>
      <c r="G1266" s="2">
        <f t="shared" si="24"/>
        <v>10729.446919999998</v>
      </c>
      <c r="H1266" s="2">
        <f t="shared" si="23"/>
        <v>0.23999999999796273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17216.939999999999</v>
      </c>
      <c r="D1278" s="1">
        <f>BILANCA!E302</f>
        <v>1830.14</v>
      </c>
      <c r="E1278" s="1">
        <v>0</v>
      </c>
      <c r="F1278" s="1">
        <v>0</v>
      </c>
      <c r="G1278" s="2">
        <f t="shared" si="24"/>
        <v>6158.7798999999995</v>
      </c>
      <c r="H1278" s="2">
        <f t="shared" si="23"/>
        <v>0.20000000000140972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2592411.8600000003</v>
      </c>
      <c r="D1408" s="1">
        <f>'RAS-funkcijski'!E114</f>
        <v>3118485.3400000003</v>
      </c>
      <c r="E1408" s="1">
        <v>0</v>
      </c>
      <c r="F1408" s="1">
        <v>0</v>
      </c>
      <c r="G1408" s="2">
        <f t="shared" si="24"/>
        <v>971232.07940000016</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2428047.12</v>
      </c>
      <c r="D1409" s="1">
        <f>'RAS-funkcijski'!E115</f>
        <v>2945064.91</v>
      </c>
      <c r="E1409" s="1">
        <v>0</v>
      </c>
      <c r="F1409" s="1">
        <v>0</v>
      </c>
      <c r="G1409" s="2">
        <f t="shared" si="24"/>
        <v>923317.64034000016</v>
      </c>
      <c r="H1409" s="2">
        <f t="shared" si="27"/>
        <v>0.2099999999627471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2428047.12</v>
      </c>
      <c r="D1411" s="1">
        <f>'RAS-funkcijski'!E117</f>
        <v>2945064.91</v>
      </c>
      <c r="E1411" s="1">
        <v>0</v>
      </c>
      <c r="F1411" s="1">
        <v>0</v>
      </c>
      <c r="G1411" s="2">
        <f t="shared" si="24"/>
        <v>939953.99421999999</v>
      </c>
      <c r="H1411" s="2">
        <f t="shared" si="27"/>
        <v>0.2099999999627471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164364.74</v>
      </c>
      <c r="D1420" s="1">
        <f>'RAS-funkcijski'!E126</f>
        <v>173420.43</v>
      </c>
      <c r="E1420" s="1">
        <v>0</v>
      </c>
      <c r="F1420" s="1">
        <v>0</v>
      </c>
      <c r="G1420" s="2">
        <f t="shared" si="24"/>
        <v>62367.083199999994</v>
      </c>
      <c r="H1420" s="2">
        <f t="shared" si="27"/>
        <v>0.69000000000232831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2592411.8600000003</v>
      </c>
      <c r="D1435" s="13">
        <f>'RAS-funkcijski'!E141</f>
        <v>3118485.3400000003</v>
      </c>
      <c r="E1435" s="13">
        <v>0</v>
      </c>
      <c r="F1435" s="13">
        <v>0</v>
      </c>
      <c r="G1435" s="14">
        <f t="shared" si="24"/>
        <v>1209625.4079800001</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5840.68</v>
      </c>
      <c r="D1436" s="6">
        <f>'P-VRIO'!E5</f>
        <v>0</v>
      </c>
      <c r="E1436" s="6">
        <v>0</v>
      </c>
      <c r="F1436" s="6">
        <v>0</v>
      </c>
      <c r="G1436" s="7">
        <f t="shared" si="24"/>
        <v>5.8406800000000008</v>
      </c>
      <c r="H1436" s="7">
        <f t="shared" si="27"/>
        <v>0.31999999999970896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5840.68</v>
      </c>
      <c r="D1453" s="1">
        <f>'P-VRIO'!E22</f>
        <v>0</v>
      </c>
      <c r="E1453" s="1">
        <v>0</v>
      </c>
      <c r="F1453" s="1">
        <v>0</v>
      </c>
      <c r="G1453" s="2">
        <f t="shared" si="24"/>
        <v>105.13224</v>
      </c>
      <c r="H1453" s="2">
        <f t="shared" si="27"/>
        <v>0.31999999999970896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5840.68</v>
      </c>
      <c r="D1454" s="1">
        <f>'P-VRIO'!E23</f>
        <v>0</v>
      </c>
      <c r="E1454" s="1">
        <v>0</v>
      </c>
      <c r="F1454" s="1">
        <v>0</v>
      </c>
      <c r="G1454" s="2">
        <f t="shared" si="24"/>
        <v>110.97292</v>
      </c>
      <c r="H1454" s="2">
        <f t="shared" si="27"/>
        <v>0.31999999999970896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5840.68</v>
      </c>
      <c r="D1456" s="1">
        <f>'P-VRIO'!E25</f>
        <v>0</v>
      </c>
      <c r="E1456" s="1">
        <v>0</v>
      </c>
      <c r="F1456" s="1">
        <v>0</v>
      </c>
      <c r="G1456" s="2">
        <f t="shared" si="24"/>
        <v>122.65428000000001</v>
      </c>
      <c r="H1456" s="2">
        <f t="shared" si="27"/>
        <v>0.31999999999970896</v>
      </c>
      <c r="I1456" s="10">
        <f t="shared" si="30"/>
        <v>39.249369599964311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276308.56</v>
      </c>
      <c r="D1480" s="6"/>
      <c r="E1480" s="6">
        <v>0</v>
      </c>
      <c r="F1480" s="6">
        <v>0</v>
      </c>
      <c r="G1480" s="7">
        <f t="shared" ref="G1480:G1580" si="34">B1480/1000*C1480</f>
        <v>276.30856</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3160505.5100000002</v>
      </c>
      <c r="D1481" s="1">
        <v>0</v>
      </c>
      <c r="E1481" s="1">
        <v>0</v>
      </c>
      <c r="F1481" s="1">
        <v>0</v>
      </c>
      <c r="G1481" s="2">
        <f t="shared" si="34"/>
        <v>6321.0110200000008</v>
      </c>
      <c r="H1481" s="2">
        <f t="shared" si="35"/>
        <v>0.48999999975785613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3099842.4800000004</v>
      </c>
      <c r="D1483" s="1">
        <v>0</v>
      </c>
      <c r="E1483" s="1">
        <v>0</v>
      </c>
      <c r="F1483" s="1">
        <v>0</v>
      </c>
      <c r="G1483" s="2">
        <f t="shared" si="34"/>
        <v>12399.369920000003</v>
      </c>
      <c r="H1483" s="2">
        <f t="shared" si="35"/>
        <v>0.48000000044703484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2661459.73</v>
      </c>
      <c r="D1484" s="1">
        <v>0</v>
      </c>
      <c r="E1484" s="1">
        <v>0</v>
      </c>
      <c r="F1484" s="1">
        <v>0</v>
      </c>
      <c r="G1484" s="2">
        <f t="shared" si="34"/>
        <v>13307.298650000001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363536.22</v>
      </c>
      <c r="D1485" s="1">
        <v>0</v>
      </c>
      <c r="E1485" s="1">
        <v>0</v>
      </c>
      <c r="F1485" s="1">
        <v>0</v>
      </c>
      <c r="G1485" s="2">
        <f t="shared" si="34"/>
        <v>2181.2173199999997</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637.39</v>
      </c>
      <c r="D1486" s="1">
        <v>0</v>
      </c>
      <c r="E1486" s="1">
        <v>0</v>
      </c>
      <c r="F1486" s="1">
        <v>0</v>
      </c>
      <c r="G1486" s="2">
        <f t="shared" si="34"/>
        <v>4.4617300000000002</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63064.56</v>
      </c>
      <c r="D1489" s="1">
        <v>0</v>
      </c>
      <c r="E1489" s="1">
        <v>0</v>
      </c>
      <c r="F1489" s="1">
        <v>0</v>
      </c>
      <c r="G1489" s="2">
        <f t="shared" si="34"/>
        <v>630.64559999999994</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11144.58</v>
      </c>
      <c r="D1491" s="1">
        <v>0</v>
      </c>
      <c r="E1491" s="1">
        <v>0</v>
      </c>
      <c r="F1491" s="1">
        <v>0</v>
      </c>
      <c r="G1491" s="2">
        <f t="shared" si="34"/>
        <v>133.73496</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60663.03</v>
      </c>
      <c r="D1492" s="1">
        <v>0</v>
      </c>
      <c r="E1492" s="1">
        <v>0</v>
      </c>
      <c r="F1492" s="1">
        <v>0</v>
      </c>
      <c r="G1492" s="2">
        <f t="shared" si="34"/>
        <v>788.61938999999995</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3186231.81</v>
      </c>
      <c r="D1499" s="1">
        <v>0</v>
      </c>
      <c r="E1499" s="1">
        <v>0</v>
      </c>
      <c r="F1499" s="1">
        <v>0</v>
      </c>
      <c r="G1499" s="2">
        <f t="shared" si="34"/>
        <v>63724.636200000001</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3087655.54</v>
      </c>
      <c r="D1501" s="1">
        <v>0</v>
      </c>
      <c r="E1501" s="1">
        <v>0</v>
      </c>
      <c r="F1501" s="1">
        <v>0</v>
      </c>
      <c r="G1501" s="2">
        <f t="shared" si="34"/>
        <v>67928.421879999994</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2625796.0699999998</v>
      </c>
      <c r="D1502" s="1">
        <v>0</v>
      </c>
      <c r="E1502" s="1">
        <v>0</v>
      </c>
      <c r="F1502" s="1">
        <v>0</v>
      </c>
      <c r="G1502" s="2">
        <f t="shared" si="34"/>
        <v>60393.309609999997</v>
      </c>
      <c r="H1502" s="2">
        <f t="shared" si="35"/>
        <v>6.9999999832361937E-2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372727.62</v>
      </c>
      <c r="D1503" s="1">
        <v>0</v>
      </c>
      <c r="E1503" s="1">
        <v>0</v>
      </c>
      <c r="F1503" s="1">
        <v>0</v>
      </c>
      <c r="G1503" s="2">
        <f t="shared" si="34"/>
        <v>8945.462880000001</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620.42999999999995</v>
      </c>
      <c r="D1504" s="1">
        <v>0</v>
      </c>
      <c r="E1504" s="1">
        <v>0</v>
      </c>
      <c r="F1504" s="1">
        <v>0</v>
      </c>
      <c r="G1504" s="2">
        <f t="shared" si="34"/>
        <v>15.51075</v>
      </c>
      <c r="H1504" s="2">
        <f t="shared" si="35"/>
        <v>0.42999999999994998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63064.56</v>
      </c>
      <c r="D1507" s="1">
        <v>0</v>
      </c>
      <c r="E1507" s="1">
        <v>0</v>
      </c>
      <c r="F1507" s="1">
        <v>0</v>
      </c>
      <c r="G1507" s="2">
        <f t="shared" si="34"/>
        <v>1765.8076799999999</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25446.86</v>
      </c>
      <c r="D1509" s="1">
        <v>0</v>
      </c>
      <c r="E1509" s="1">
        <v>0</v>
      </c>
      <c r="F1509" s="1">
        <v>0</v>
      </c>
      <c r="G1509" s="2">
        <f t="shared" si="34"/>
        <v>763.4058</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98576.27</v>
      </c>
      <c r="D1510" s="1">
        <v>0</v>
      </c>
      <c r="E1510" s="1">
        <v>0</v>
      </c>
      <c r="F1510" s="1">
        <v>0</v>
      </c>
      <c r="G1510" s="2">
        <f t="shared" si="34"/>
        <v>3055.8643700000002</v>
      </c>
      <c r="H1510" s="2">
        <f t="shared" si="35"/>
        <v>0.27000000000407454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250582.26000000024</v>
      </c>
      <c r="D1517" s="1">
        <v>0</v>
      </c>
      <c r="E1517" s="1">
        <v>0</v>
      </c>
      <c r="F1517" s="1">
        <v>0</v>
      </c>
      <c r="G1517" s="2">
        <f t="shared" si="34"/>
        <v>9522.1258800000087</v>
      </c>
      <c r="H1517" s="2">
        <f t="shared" si="35"/>
        <v>0.26000000024214387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250582.26</v>
      </c>
      <c r="D1576" s="1">
        <v>0</v>
      </c>
      <c r="E1576" s="1">
        <v>0</v>
      </c>
      <c r="F1576" s="1">
        <v>0</v>
      </c>
      <c r="G1576" s="2">
        <f t="shared" si="34"/>
        <v>24306.479220000001</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1830.14</v>
      </c>
      <c r="D1577" s="1">
        <v>0</v>
      </c>
      <c r="E1577" s="1">
        <v>0</v>
      </c>
      <c r="F1577" s="1">
        <v>0</v>
      </c>
      <c r="G1577" s="2">
        <f t="shared" si="34"/>
        <v>179.35372000000001</v>
      </c>
      <c r="H1577" s="2">
        <f t="shared" si="35"/>
        <v>0.14000000000010004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248752.12</v>
      </c>
      <c r="D1578" s="1">
        <v>0</v>
      </c>
      <c r="E1578" s="1">
        <v>0</v>
      </c>
      <c r="F1578" s="1">
        <v>0</v>
      </c>
      <c r="G1578" s="2">
        <f t="shared" si="34"/>
        <v>24626.459880000002</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12374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2609516.4799999995</v>
      </c>
      <c r="I16" s="170">
        <f>'PR-RAS'!E6</f>
        <v>3120726.2100000004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2499383.1099999994</v>
      </c>
      <c r="I17" s="170">
        <f>'PR-RAS'!E151</f>
        <v>3057822.31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24835.920000000115</v>
      </c>
      <c r="I18" s="170">
        <f>'PR-RAS'!E645</f>
        <v>26587.490000000573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1939980.2900000003</v>
      </c>
      <c r="I20" s="173">
        <f>BILANCA!E7</f>
        <v>1934470.3100000003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301567.18</v>
      </c>
      <c r="I21" s="175">
        <f>BILANCA!E68</f>
        <v>277649.75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276308.56</v>
      </c>
      <c r="I22" s="175">
        <f>BILANCA!E176</f>
        <v>250582.26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1965238.91</v>
      </c>
      <c r="I23" s="177">
        <f>BILANCA!E237</f>
        <v>1961537.8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2592411.8600000003</v>
      </c>
      <c r="I27" s="175">
        <f>'RAS-funkcijski'!E114</f>
        <v>3118485.3400000003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2592411.8600000003</v>
      </c>
      <c r="I28" s="179">
        <f>'RAS-funkcijski'!E141</f>
        <v>3118485.3400000003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5840.68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5840.68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276308.56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250582.26000000024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250582.26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47" zoomScaleNormal="100" workbookViewId="0">
      <selection activeCell="A178" sqref="A178:XFD1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2609516.4799999995</v>
      </c>
      <c r="E6" s="51">
        <f>E7+E44+E50+E82+E106+E124+E133+E139</f>
        <v>3120726.2100000004</v>
      </c>
      <c r="F6" s="52">
        <f t="shared" ref="F6:F131" si="0">IF(D6&lt;&gt;0,IF(E6/D6&gt;=100,"&gt;&gt;100",E6/D6*100),"-")</f>
        <v>119.59020891103937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2233363.8199999998</v>
      </c>
      <c r="E50" s="51">
        <f>E51+E54+E59+E62+E65+E68+E71+E74+E77</f>
        <v>2751035.12</v>
      </c>
      <c r="F50" s="52">
        <f t="shared" si="0"/>
        <v>123.17899552971178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456.8</v>
      </c>
      <c r="E62" s="51">
        <f t="shared" si="13"/>
        <v>0</v>
      </c>
      <c r="F62" s="52">
        <f t="shared" si="0"/>
        <v>0</v>
      </c>
    </row>
    <row r="63" spans="1:6" ht="12.75" customHeight="1" x14ac:dyDescent="0.2">
      <c r="A63" s="53">
        <v>6341</v>
      </c>
      <c r="B63" s="85" t="s">
        <v>172</v>
      </c>
      <c r="C63" s="50" t="s">
        <v>173</v>
      </c>
      <c r="D63" s="242">
        <v>456.8</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2232907.02</v>
      </c>
      <c r="E68" s="51">
        <f t="shared" si="15"/>
        <v>2740727.72</v>
      </c>
      <c r="F68" s="52">
        <f t="shared" si="0"/>
        <v>122.74258155182835</v>
      </c>
    </row>
    <row r="69" spans="1:6" ht="12.75" customHeight="1" x14ac:dyDescent="0.2">
      <c r="A69" s="53" t="s">
        <v>184</v>
      </c>
      <c r="B69" s="85" t="s">
        <v>185</v>
      </c>
      <c r="C69" s="50" t="s">
        <v>184</v>
      </c>
      <c r="D69" s="242">
        <v>2189993.71</v>
      </c>
      <c r="E69" s="242">
        <v>2694853.91</v>
      </c>
      <c r="F69" s="52">
        <f t="shared" si="0"/>
        <v>123.05304338065885</v>
      </c>
    </row>
    <row r="70" spans="1:6" ht="24" x14ac:dyDescent="0.2">
      <c r="A70" s="53" t="s">
        <v>186</v>
      </c>
      <c r="B70" s="85" t="s">
        <v>187</v>
      </c>
      <c r="C70" s="50" t="s">
        <v>186</v>
      </c>
      <c r="D70" s="242">
        <v>42913.31</v>
      </c>
      <c r="E70" s="242">
        <v>45873.81</v>
      </c>
      <c r="F70" s="52">
        <f t="shared" si="0"/>
        <v>106.89879200648934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10307.4</v>
      </c>
      <c r="F74" s="52" t="str">
        <f t="shared" si="0"/>
        <v>-</v>
      </c>
    </row>
    <row r="75" spans="1:6" ht="12.75" customHeight="1" x14ac:dyDescent="0.2">
      <c r="A75" s="53" t="s">
        <v>196</v>
      </c>
      <c r="B75" s="85" t="s">
        <v>197</v>
      </c>
      <c r="C75" s="50" t="s">
        <v>196</v>
      </c>
      <c r="D75" s="242">
        <v>0</v>
      </c>
      <c r="E75" s="242">
        <v>10307.4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0.18</v>
      </c>
      <c r="F82" s="52">
        <f t="shared" si="0"/>
        <v>1800</v>
      </c>
    </row>
    <row r="83" spans="1:6" ht="12.75" customHeight="1" x14ac:dyDescent="0.2">
      <c r="A83" s="53">
        <v>641</v>
      </c>
      <c r="B83" s="85" t="s">
        <v>212</v>
      </c>
      <c r="C83" s="50" t="s">
        <v>213</v>
      </c>
      <c r="D83" s="51">
        <f t="shared" ref="D83:E83" si="20">SUM(D84:D90)</f>
        <v>0.01</v>
      </c>
      <c r="E83" s="51">
        <f t="shared" si="20"/>
        <v>0.18</v>
      </c>
      <c r="F83" s="52">
        <f t="shared" si="0"/>
        <v>1800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0.18</v>
      </c>
      <c r="F85" s="52">
        <f t="shared" si="0"/>
        <v>1800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14307.26</v>
      </c>
      <c r="E106" s="51">
        <f t="shared" si="23"/>
        <v>4007.94</v>
      </c>
      <c r="F106" s="52">
        <f t="shared" si="0"/>
        <v>28.013330295248707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14307.26</v>
      </c>
      <c r="E112" s="51">
        <f t="shared" si="25"/>
        <v>4007.94</v>
      </c>
      <c r="F112" s="52">
        <f t="shared" si="0"/>
        <v>28.013330295248707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14307.26</v>
      </c>
      <c r="E117" s="242">
        <v>4007.94</v>
      </c>
      <c r="F117" s="52">
        <f t="shared" si="0"/>
        <v>28.013330295248707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3292</v>
      </c>
      <c r="E124" s="51">
        <f t="shared" si="27"/>
        <v>3882</v>
      </c>
      <c r="F124" s="52">
        <f t="shared" si="0"/>
        <v>117.92223572296476</v>
      </c>
    </row>
    <row r="125" spans="1:6" ht="12.75" customHeight="1" x14ac:dyDescent="0.2">
      <c r="A125" s="53">
        <v>661</v>
      </c>
      <c r="B125" s="86" t="s">
        <v>296</v>
      </c>
      <c r="C125" s="50" t="s">
        <v>297</v>
      </c>
      <c r="D125" s="51">
        <f t="shared" ref="D125:E125" si="28">SUM(D126:D127)</f>
        <v>3292</v>
      </c>
      <c r="E125" s="51">
        <f t="shared" si="28"/>
        <v>3882</v>
      </c>
      <c r="F125" s="52">
        <f t="shared" si="0"/>
        <v>117.92223572296476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3292</v>
      </c>
      <c r="E127" s="242">
        <v>3882</v>
      </c>
      <c r="F127" s="52">
        <f t="shared" si="0"/>
        <v>117.92223572296476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358553.39</v>
      </c>
      <c r="E133" s="51">
        <f t="shared" si="30"/>
        <v>361800.97000000003</v>
      </c>
      <c r="F133" s="52">
        <f t="shared" ref="F133:F223" si="31">IF(D133&lt;&gt;0,IF(E133/D133&gt;=100,"&gt;&gt;100",E133/D133*100),"-")</f>
        <v>100.90574516671005</v>
      </c>
    </row>
    <row r="134" spans="1:6" ht="24" x14ac:dyDescent="0.2">
      <c r="A134" s="53">
        <v>671</v>
      </c>
      <c r="B134" s="232" t="s">
        <v>314</v>
      </c>
      <c r="C134" s="50" t="s">
        <v>315</v>
      </c>
      <c r="D134" s="51">
        <f t="shared" ref="D134:E134" si="32">SUM(D135:D137)</f>
        <v>358553.39</v>
      </c>
      <c r="E134" s="51">
        <f t="shared" si="32"/>
        <v>361800.97000000003</v>
      </c>
      <c r="F134" s="52">
        <f t="shared" si="31"/>
        <v>100.90574516671005</v>
      </c>
    </row>
    <row r="135" spans="1:6" ht="12.75" customHeight="1" x14ac:dyDescent="0.2">
      <c r="A135" s="53">
        <v>6711</v>
      </c>
      <c r="B135" s="85" t="s">
        <v>316</v>
      </c>
      <c r="C135" s="50" t="s">
        <v>317</v>
      </c>
      <c r="D135" s="242">
        <v>306186.94</v>
      </c>
      <c r="E135" s="242">
        <v>357282.09</v>
      </c>
      <c r="F135" s="52">
        <f t="shared" si="31"/>
        <v>116.68756675252054</v>
      </c>
    </row>
    <row r="136" spans="1:6" ht="24" x14ac:dyDescent="0.2">
      <c r="A136" s="53">
        <v>6712</v>
      </c>
      <c r="B136" s="232" t="s">
        <v>318</v>
      </c>
      <c r="C136" s="50" t="s">
        <v>319</v>
      </c>
      <c r="D136" s="242">
        <v>52366.45</v>
      </c>
      <c r="E136" s="242">
        <v>4518.88</v>
      </c>
      <c r="F136" s="52">
        <f t="shared" si="31"/>
        <v>8.6293418782445634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2499383.1099999994</v>
      </c>
      <c r="E151" s="51">
        <f t="shared" si="35"/>
        <v>3057822.31</v>
      </c>
      <c r="F151" s="52">
        <f t="shared" si="31"/>
        <v>122.34308128936667</v>
      </c>
    </row>
    <row r="152" spans="1:6" ht="12.75" customHeight="1" x14ac:dyDescent="0.2">
      <c r="A152" s="53">
        <v>31</v>
      </c>
      <c r="B152" s="85" t="s">
        <v>349</v>
      </c>
      <c r="C152" s="50" t="s">
        <v>35</v>
      </c>
      <c r="D152" s="51">
        <f t="shared" ref="D152:E152" si="36">D153+D158+D159</f>
        <v>2069482.9599999997</v>
      </c>
      <c r="E152" s="51">
        <f t="shared" si="36"/>
        <v>2616285.83</v>
      </c>
      <c r="F152" s="52">
        <f t="shared" si="31"/>
        <v>126.42219726225726</v>
      </c>
    </row>
    <row r="153" spans="1:6" ht="12.75" customHeight="1" x14ac:dyDescent="0.2">
      <c r="A153" s="53">
        <v>311</v>
      </c>
      <c r="B153" s="85" t="s">
        <v>350</v>
      </c>
      <c r="C153" s="50" t="s">
        <v>351</v>
      </c>
      <c r="D153" s="51">
        <f t="shared" ref="D153:E153" si="37">SUM(D154:D157)</f>
        <v>1702871.65</v>
      </c>
      <c r="E153" s="51">
        <f t="shared" si="37"/>
        <v>2154679.34</v>
      </c>
      <c r="F153" s="52">
        <f t="shared" si="31"/>
        <v>126.53210475375522</v>
      </c>
    </row>
    <row r="154" spans="1:6" ht="12.75" customHeight="1" x14ac:dyDescent="0.2">
      <c r="A154" s="53">
        <v>3111</v>
      </c>
      <c r="B154" s="85" t="s">
        <v>352</v>
      </c>
      <c r="C154" s="50" t="s">
        <v>353</v>
      </c>
      <c r="D154" s="242">
        <v>1702871.65</v>
      </c>
      <c r="E154" s="242">
        <v>2154679.34</v>
      </c>
      <c r="F154" s="52">
        <f t="shared" si="31"/>
        <v>126.53210475375522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85185.38</v>
      </c>
      <c r="E158" s="242">
        <v>105270.52</v>
      </c>
      <c r="F158" s="52">
        <f t="shared" si="31"/>
        <v>123.57815390387412</v>
      </c>
    </row>
    <row r="159" spans="1:6" ht="12.75" customHeight="1" x14ac:dyDescent="0.2">
      <c r="A159" s="53">
        <v>313</v>
      </c>
      <c r="B159" s="85" t="s">
        <v>362</v>
      </c>
      <c r="C159" s="50" t="s">
        <v>363</v>
      </c>
      <c r="D159" s="51">
        <f t="shared" ref="D159:E159" si="38">SUM(D160:D162)</f>
        <v>281425.93</v>
      </c>
      <c r="E159" s="51">
        <f t="shared" si="38"/>
        <v>356335.97</v>
      </c>
      <c r="F159" s="52">
        <f t="shared" si="31"/>
        <v>126.61803054181964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281425.93</v>
      </c>
      <c r="E161" s="242">
        <v>356335.97</v>
      </c>
      <c r="F161" s="52">
        <f t="shared" si="31"/>
        <v>126.61803054181964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372065.12</v>
      </c>
      <c r="E163" s="51">
        <f t="shared" si="39"/>
        <v>375410.31</v>
      </c>
      <c r="F163" s="52">
        <f t="shared" si="31"/>
        <v>100.89908723505177</v>
      </c>
    </row>
    <row r="164" spans="1:6" ht="12.75" customHeight="1" x14ac:dyDescent="0.2">
      <c r="A164" s="53">
        <v>321</v>
      </c>
      <c r="B164" s="85" t="s">
        <v>371</v>
      </c>
      <c r="C164" s="50" t="s">
        <v>372</v>
      </c>
      <c r="D164" s="51">
        <f t="shared" ref="D164:E164" si="40">SUM(D165:D168)</f>
        <v>38713.54</v>
      </c>
      <c r="E164" s="51">
        <f t="shared" si="40"/>
        <v>39658.480000000003</v>
      </c>
      <c r="F164" s="52">
        <f t="shared" si="31"/>
        <v>102.44085144370678</v>
      </c>
    </row>
    <row r="165" spans="1:6" ht="12.75" customHeight="1" x14ac:dyDescent="0.2">
      <c r="A165" s="53">
        <v>3211</v>
      </c>
      <c r="B165" s="85" t="s">
        <v>373</v>
      </c>
      <c r="C165" s="50" t="s">
        <v>374</v>
      </c>
      <c r="D165" s="242">
        <v>8012.3</v>
      </c>
      <c r="E165" s="242">
        <v>7145.17</v>
      </c>
      <c r="F165" s="52">
        <f t="shared" si="31"/>
        <v>89.177514571346549</v>
      </c>
    </row>
    <row r="166" spans="1:6" ht="12.75" customHeight="1" x14ac:dyDescent="0.2">
      <c r="A166" s="53">
        <v>3212</v>
      </c>
      <c r="B166" s="85" t="s">
        <v>375</v>
      </c>
      <c r="C166" s="50" t="s">
        <v>376</v>
      </c>
      <c r="D166" s="242">
        <v>29532.51</v>
      </c>
      <c r="E166" s="242">
        <v>27041.51</v>
      </c>
      <c r="F166" s="52">
        <f t="shared" si="31"/>
        <v>91.565227608489764</v>
      </c>
    </row>
    <row r="167" spans="1:6" ht="12.75" customHeight="1" x14ac:dyDescent="0.2">
      <c r="A167" s="53">
        <v>3213</v>
      </c>
      <c r="B167" s="85" t="s">
        <v>377</v>
      </c>
      <c r="C167" s="50" t="s">
        <v>378</v>
      </c>
      <c r="D167" s="242">
        <v>1168.73</v>
      </c>
      <c r="E167" s="242">
        <v>5471.8</v>
      </c>
      <c r="F167" s="52">
        <f t="shared" si="31"/>
        <v>468.18341276428265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207664.77</v>
      </c>
      <c r="E169" s="51">
        <f t="shared" si="41"/>
        <v>210704.58</v>
      </c>
      <c r="F169" s="52">
        <f t="shared" si="31"/>
        <v>101.46380630667397</v>
      </c>
    </row>
    <row r="170" spans="1:6" ht="12.75" customHeight="1" x14ac:dyDescent="0.2">
      <c r="A170" s="53">
        <v>3221</v>
      </c>
      <c r="B170" s="85" t="s">
        <v>383</v>
      </c>
      <c r="C170" s="50" t="s">
        <v>384</v>
      </c>
      <c r="D170" s="242">
        <v>18499.009999999998</v>
      </c>
      <c r="E170" s="242">
        <v>15052.97</v>
      </c>
      <c r="F170" s="52">
        <f t="shared" si="31"/>
        <v>81.371759894178126</v>
      </c>
    </row>
    <row r="171" spans="1:6" ht="12.75" customHeight="1" x14ac:dyDescent="0.2">
      <c r="A171" s="53">
        <v>3222</v>
      </c>
      <c r="B171" s="85" t="s">
        <v>385</v>
      </c>
      <c r="C171" s="50" t="s">
        <v>386</v>
      </c>
      <c r="D171" s="242">
        <v>139285.6</v>
      </c>
      <c r="E171" s="242">
        <v>153327.51999999999</v>
      </c>
      <c r="F171" s="52">
        <f t="shared" si="31"/>
        <v>110.08138673344551</v>
      </c>
    </row>
    <row r="172" spans="1:6" ht="12.75" customHeight="1" x14ac:dyDescent="0.2">
      <c r="A172" s="53">
        <v>3223</v>
      </c>
      <c r="B172" s="85" t="s">
        <v>387</v>
      </c>
      <c r="C172" s="50" t="s">
        <v>388</v>
      </c>
      <c r="D172" s="242">
        <v>48189.42</v>
      </c>
      <c r="E172" s="242">
        <v>40591.81</v>
      </c>
      <c r="F172" s="52">
        <f t="shared" si="31"/>
        <v>84.233862951660342</v>
      </c>
    </row>
    <row r="173" spans="1:6" ht="12.75" customHeight="1" x14ac:dyDescent="0.2">
      <c r="A173" s="53">
        <v>3224</v>
      </c>
      <c r="B173" s="85" t="s">
        <v>389</v>
      </c>
      <c r="C173" s="50" t="s">
        <v>390</v>
      </c>
      <c r="D173" s="242">
        <v>174.83</v>
      </c>
      <c r="E173" s="242">
        <v>192.4</v>
      </c>
      <c r="F173" s="52">
        <f t="shared" si="31"/>
        <v>110.04976262655151</v>
      </c>
    </row>
    <row r="174" spans="1:6" ht="12.75" customHeight="1" x14ac:dyDescent="0.2">
      <c r="A174" s="53">
        <v>3225</v>
      </c>
      <c r="B174" s="85" t="s">
        <v>391</v>
      </c>
      <c r="C174" s="50" t="s">
        <v>392</v>
      </c>
      <c r="D174" s="242">
        <v>904.58</v>
      </c>
      <c r="E174" s="242">
        <v>1539.88</v>
      </c>
      <c r="F174" s="52">
        <f t="shared" si="31"/>
        <v>170.23148864666476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611.33000000000004</v>
      </c>
      <c r="E176" s="242"/>
      <c r="F176" s="52">
        <f t="shared" si="31"/>
        <v>0</v>
      </c>
    </row>
    <row r="177" spans="1:6" ht="12.75" customHeight="1" x14ac:dyDescent="0.2">
      <c r="A177" s="53">
        <v>323</v>
      </c>
      <c r="B177" s="85" t="s">
        <v>397</v>
      </c>
      <c r="C177" s="50" t="s">
        <v>398</v>
      </c>
      <c r="D177" s="51">
        <f t="shared" ref="D177:E177" si="42">SUM(D178:D186)</f>
        <v>113317.56000000003</v>
      </c>
      <c r="E177" s="51">
        <f t="shared" si="42"/>
        <v>112510.15999999999</v>
      </c>
      <c r="F177" s="52">
        <f t="shared" si="31"/>
        <v>99.287489070537674</v>
      </c>
    </row>
    <row r="178" spans="1:6" ht="12.75" customHeight="1" x14ac:dyDescent="0.2">
      <c r="A178" s="53">
        <v>3231</v>
      </c>
      <c r="B178" s="85" t="s">
        <v>399</v>
      </c>
      <c r="C178" s="50" t="s">
        <v>400</v>
      </c>
      <c r="D178" s="242">
        <v>75600.27</v>
      </c>
      <c r="E178" s="242">
        <v>77750.42</v>
      </c>
      <c r="F178" s="52">
        <f t="shared" si="31"/>
        <v>102.8441035991009</v>
      </c>
    </row>
    <row r="179" spans="1:6" ht="12.75" customHeight="1" x14ac:dyDescent="0.2">
      <c r="A179" s="53">
        <v>3232</v>
      </c>
      <c r="B179" s="85" t="s">
        <v>401</v>
      </c>
      <c r="C179" s="50" t="s">
        <v>402</v>
      </c>
      <c r="D179" s="242">
        <v>5929.72</v>
      </c>
      <c r="E179" s="242">
        <v>8172.77</v>
      </c>
      <c r="F179" s="52">
        <f t="shared" si="31"/>
        <v>137.82724985328144</v>
      </c>
    </row>
    <row r="180" spans="1:6" ht="12.75" customHeight="1" x14ac:dyDescent="0.2">
      <c r="A180" s="53">
        <v>3233</v>
      </c>
      <c r="B180" s="85" t="s">
        <v>403</v>
      </c>
      <c r="C180" s="50" t="s">
        <v>404</v>
      </c>
      <c r="D180" s="242">
        <v>622.1</v>
      </c>
      <c r="E180" s="242">
        <v>885.12</v>
      </c>
      <c r="F180" s="52">
        <f t="shared" si="31"/>
        <v>142.2793763060601</v>
      </c>
    </row>
    <row r="181" spans="1:6" ht="12.75" customHeight="1" x14ac:dyDescent="0.2">
      <c r="A181" s="53">
        <v>3234</v>
      </c>
      <c r="B181" s="85" t="s">
        <v>405</v>
      </c>
      <c r="C181" s="50" t="s">
        <v>406</v>
      </c>
      <c r="D181" s="242">
        <v>10146.35</v>
      </c>
      <c r="E181" s="242">
        <v>9298.26</v>
      </c>
      <c r="F181" s="52">
        <f t="shared" si="31"/>
        <v>91.64142770552958</v>
      </c>
    </row>
    <row r="182" spans="1:6" ht="12.75" customHeight="1" x14ac:dyDescent="0.2">
      <c r="A182" s="53">
        <v>3235</v>
      </c>
      <c r="B182" s="85" t="s">
        <v>407</v>
      </c>
      <c r="C182" s="50" t="s">
        <v>408</v>
      </c>
      <c r="D182" s="242">
        <v>1399.6</v>
      </c>
      <c r="E182" s="242"/>
      <c r="F182" s="52">
        <f t="shared" si="31"/>
        <v>0</v>
      </c>
    </row>
    <row r="183" spans="1:6" ht="12.75" customHeight="1" x14ac:dyDescent="0.2">
      <c r="A183" s="53">
        <v>3236</v>
      </c>
      <c r="B183" s="85" t="s">
        <v>409</v>
      </c>
      <c r="C183" s="50" t="s">
        <v>410</v>
      </c>
      <c r="D183" s="242">
        <v>6294.55</v>
      </c>
      <c r="E183" s="242">
        <v>368.41</v>
      </c>
      <c r="F183" s="52">
        <f t="shared" si="31"/>
        <v>5.8528409497104636</v>
      </c>
    </row>
    <row r="184" spans="1:6" ht="12.75" customHeight="1" x14ac:dyDescent="0.2">
      <c r="A184" s="53">
        <v>3237</v>
      </c>
      <c r="B184" s="85" t="s">
        <v>411</v>
      </c>
      <c r="C184" s="50" t="s">
        <v>412</v>
      </c>
      <c r="D184" s="242">
        <v>2099.5500000000002</v>
      </c>
      <c r="E184" s="242">
        <v>4402.08</v>
      </c>
      <c r="F184" s="52">
        <f t="shared" si="31"/>
        <v>209.66778595413302</v>
      </c>
    </row>
    <row r="185" spans="1:6" ht="12.75" customHeight="1" x14ac:dyDescent="0.2">
      <c r="A185" s="53">
        <v>3238</v>
      </c>
      <c r="B185" s="85" t="s">
        <v>413</v>
      </c>
      <c r="C185" s="50" t="s">
        <v>414</v>
      </c>
      <c r="D185" s="242">
        <v>4181.25</v>
      </c>
      <c r="E185" s="242">
        <v>4348.4799999999996</v>
      </c>
      <c r="F185" s="52">
        <f t="shared" si="31"/>
        <v>103.99952167414051</v>
      </c>
    </row>
    <row r="186" spans="1:6" ht="12.75" customHeight="1" x14ac:dyDescent="0.2">
      <c r="A186" s="53">
        <v>3239</v>
      </c>
      <c r="B186" s="85" t="s">
        <v>415</v>
      </c>
      <c r="C186" s="50" t="s">
        <v>416</v>
      </c>
      <c r="D186" s="242">
        <v>7044.17</v>
      </c>
      <c r="E186" s="242">
        <v>7284.62</v>
      </c>
      <c r="F186" s="52">
        <f t="shared" si="31"/>
        <v>103.41346106070695</v>
      </c>
    </row>
    <row r="187" spans="1:6" ht="12.75" customHeight="1" x14ac:dyDescent="0.2">
      <c r="A187" s="53">
        <v>324</v>
      </c>
      <c r="B187" s="85" t="s">
        <v>417</v>
      </c>
      <c r="C187" s="50" t="s">
        <v>418</v>
      </c>
      <c r="D187" s="242">
        <v>100</v>
      </c>
      <c r="E187" s="242"/>
      <c r="F187" s="52">
        <f t="shared" si="31"/>
        <v>0</v>
      </c>
    </row>
    <row r="188" spans="1:6" ht="12.75" customHeight="1" x14ac:dyDescent="0.2">
      <c r="A188" s="53">
        <v>329</v>
      </c>
      <c r="B188" s="85" t="s">
        <v>419</v>
      </c>
      <c r="C188" s="50" t="s">
        <v>420</v>
      </c>
      <c r="D188" s="51">
        <f t="shared" ref="D188:E188" si="43">SUM(D189:D195)</f>
        <v>12269.25</v>
      </c>
      <c r="E188" s="51">
        <f t="shared" si="43"/>
        <v>12537.09</v>
      </c>
      <c r="F188" s="52">
        <f t="shared" si="31"/>
        <v>102.18301852191453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5865.12</v>
      </c>
      <c r="E190" s="242">
        <v>6238.49</v>
      </c>
      <c r="F190" s="52">
        <f t="shared" si="31"/>
        <v>106.36593965681863</v>
      </c>
    </row>
    <row r="191" spans="1:6" ht="12.75" customHeight="1" x14ac:dyDescent="0.2">
      <c r="A191" s="53">
        <v>3293</v>
      </c>
      <c r="B191" s="85" t="s">
        <v>425</v>
      </c>
      <c r="C191" s="50" t="s">
        <v>426</v>
      </c>
      <c r="D191" s="242">
        <v>1546.49</v>
      </c>
      <c r="E191" s="242">
        <v>1420</v>
      </c>
      <c r="F191" s="52">
        <f t="shared" si="31"/>
        <v>91.820832983077807</v>
      </c>
    </row>
    <row r="192" spans="1:6" ht="12.75" customHeight="1" x14ac:dyDescent="0.2">
      <c r="A192" s="53">
        <v>3294</v>
      </c>
      <c r="B192" s="85" t="s">
        <v>427</v>
      </c>
      <c r="C192" s="50" t="s">
        <v>428</v>
      </c>
      <c r="D192" s="242">
        <v>254.36</v>
      </c>
      <c r="E192" s="242">
        <v>353.09</v>
      </c>
      <c r="F192" s="52">
        <f t="shared" si="31"/>
        <v>138.81506526183361</v>
      </c>
    </row>
    <row r="193" spans="1:6" ht="12.75" customHeight="1" x14ac:dyDescent="0.2">
      <c r="A193" s="53">
        <v>3295</v>
      </c>
      <c r="B193" s="85" t="s">
        <v>429</v>
      </c>
      <c r="C193" s="50" t="s">
        <v>430</v>
      </c>
      <c r="D193" s="242">
        <v>4453.28</v>
      </c>
      <c r="E193" s="242">
        <v>3423.59</v>
      </c>
      <c r="F193" s="52">
        <f t="shared" si="31"/>
        <v>76.87794165199584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150</v>
      </c>
      <c r="E195" s="242">
        <v>1101.92</v>
      </c>
      <c r="F195" s="52">
        <f t="shared" si="31"/>
        <v>734.61333333333334</v>
      </c>
    </row>
    <row r="196" spans="1:6" ht="12.75" customHeight="1" x14ac:dyDescent="0.2">
      <c r="A196" s="53">
        <v>34</v>
      </c>
      <c r="B196" s="232" t="s">
        <v>435</v>
      </c>
      <c r="C196" s="50" t="s">
        <v>436</v>
      </c>
      <c r="D196" s="51">
        <f t="shared" ref="D196:E196" si="44">D197+D202+D210</f>
        <v>774.67</v>
      </c>
      <c r="E196" s="51">
        <f t="shared" si="44"/>
        <v>1148.6300000000001</v>
      </c>
      <c r="F196" s="52">
        <f t="shared" si="31"/>
        <v>148.27345837582456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774.67</v>
      </c>
      <c r="E210" s="51">
        <f t="shared" si="47"/>
        <v>1148.6300000000001</v>
      </c>
      <c r="F210" s="52">
        <f t="shared" si="31"/>
        <v>148.27345837582456</v>
      </c>
    </row>
    <row r="211" spans="1:6" ht="12.75" customHeight="1" x14ac:dyDescent="0.2">
      <c r="A211" s="53">
        <v>3431</v>
      </c>
      <c r="B211" s="232" t="s">
        <v>465</v>
      </c>
      <c r="C211" s="50" t="s">
        <v>466</v>
      </c>
      <c r="D211" s="242">
        <v>774.67</v>
      </c>
      <c r="E211" s="242">
        <v>1148.6300000000001</v>
      </c>
      <c r="F211" s="52">
        <f t="shared" si="31"/>
        <v>148.27345837582456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55155.94</v>
      </c>
      <c r="E252" s="51">
        <f t="shared" si="63"/>
        <v>63064.56</v>
      </c>
      <c r="F252" s="52">
        <f t="shared" ref="F252:F258" si="64">IF(D252&lt;&gt;0,IF(E252/D252&gt;=100,"&gt;&gt;100",E252/D252*100),"-")</f>
        <v>114.33865509317762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55155.94</v>
      </c>
      <c r="E259" s="51">
        <f t="shared" si="66"/>
        <v>63064.56</v>
      </c>
      <c r="F259" s="52">
        <f t="shared" ref="F259:F262" si="67">IF(D259&lt;&gt;0,IF(E259/D259&gt;=100,"&gt;&gt;100",E259/D259*100),"-")</f>
        <v>114.33865509317762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55155.94</v>
      </c>
      <c r="E261" s="242">
        <v>63064.56</v>
      </c>
      <c r="F261" s="52">
        <f t="shared" si="67"/>
        <v>114.33865509317762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1904.42</v>
      </c>
      <c r="E263" s="51">
        <f t="shared" si="68"/>
        <v>1912.98</v>
      </c>
      <c r="F263" s="52">
        <f t="shared" ref="F263:F267" si="69">IF(D263&lt;&gt;0,IF(E263/D263&gt;=100,"&gt;&gt;100",E263/D263*100),"-")</f>
        <v>100.44948068178236</v>
      </c>
    </row>
    <row r="264" spans="1:6" ht="12.75" customHeight="1" x14ac:dyDescent="0.2">
      <c r="A264" s="53">
        <v>381</v>
      </c>
      <c r="B264" s="85" t="s">
        <v>567</v>
      </c>
      <c r="C264" s="50" t="s">
        <v>568</v>
      </c>
      <c r="D264" s="51">
        <f t="shared" ref="D264:E264" si="70">SUM(D265:D267)</f>
        <v>1904.42</v>
      </c>
      <c r="E264" s="51">
        <f t="shared" si="70"/>
        <v>1912.98</v>
      </c>
      <c r="F264" s="52">
        <f t="shared" si="69"/>
        <v>100.44948068178236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1904.42</v>
      </c>
      <c r="E266" s="242">
        <v>1912.98</v>
      </c>
      <c r="F266" s="52">
        <f t="shared" si="69"/>
        <v>100.44948068178236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2499383.1099999994</v>
      </c>
      <c r="E289" s="51">
        <f t="shared" si="79"/>
        <v>3057822.31</v>
      </c>
      <c r="F289" s="52">
        <f t="shared" si="76"/>
        <v>122.34308128936667</v>
      </c>
    </row>
    <row r="290" spans="1:6" ht="12.75" customHeight="1" x14ac:dyDescent="0.2">
      <c r="A290" s="53" t="s">
        <v>608</v>
      </c>
      <c r="B290" s="85" t="s">
        <v>619</v>
      </c>
      <c r="C290" s="50" t="s">
        <v>620</v>
      </c>
      <c r="D290" s="51">
        <f>IF(D6&gt;=D289,D6-D289,0)</f>
        <v>110133.37000000011</v>
      </c>
      <c r="E290" s="51">
        <f>IF(E6&gt;=E289,E6-E289,0)</f>
        <v>62903.900000000373</v>
      </c>
      <c r="F290" s="52">
        <f t="shared" si="76"/>
        <v>57.116112945604328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126817.60000000001</v>
      </c>
      <c r="E292" s="242">
        <v>160833.29</v>
      </c>
      <c r="F292" s="52">
        <f t="shared" si="76"/>
        <v>126.82253094207745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422.8</v>
      </c>
      <c r="E294" s="242">
        <v>480</v>
      </c>
      <c r="F294" s="52">
        <f t="shared" si="76"/>
        <v>113.52885525070955</v>
      </c>
    </row>
    <row r="295" spans="1:6" ht="24" x14ac:dyDescent="0.2">
      <c r="A295" s="53">
        <v>9661</v>
      </c>
      <c r="B295" s="85" t="s">
        <v>629</v>
      </c>
      <c r="C295" s="50" t="s">
        <v>630</v>
      </c>
      <c r="D295" s="242">
        <v>424</v>
      </c>
      <c r="E295" s="242">
        <v>480</v>
      </c>
      <c r="F295" s="52">
        <f t="shared" si="76"/>
        <v>113.20754716981132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93028.75</v>
      </c>
      <c r="E350" s="51">
        <f t="shared" si="95"/>
        <v>60663.03</v>
      </c>
      <c r="F350" s="52">
        <f t="shared" si="81"/>
        <v>65.208905848998285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40662.300000000003</v>
      </c>
      <c r="E363" s="51">
        <f t="shared" si="99"/>
        <v>56144.15</v>
      </c>
      <c r="F363" s="52">
        <f t="shared" si="81"/>
        <v>138.07421124727327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1450</v>
      </c>
      <c r="E369" s="51">
        <f t="shared" si="101"/>
        <v>12340</v>
      </c>
      <c r="F369" s="52">
        <f t="shared" si="81"/>
        <v>851.0344827586207</v>
      </c>
    </row>
    <row r="370" spans="1:6" ht="12.75" customHeight="1" x14ac:dyDescent="0.2">
      <c r="A370" s="53">
        <v>4221</v>
      </c>
      <c r="B370" s="85" t="s">
        <v>674</v>
      </c>
      <c r="C370" s="50" t="s">
        <v>766</v>
      </c>
      <c r="D370" s="242">
        <v>701</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749</v>
      </c>
      <c r="E372" s="242">
        <v>12340</v>
      </c>
      <c r="F372" s="52">
        <f t="shared" si="81"/>
        <v>1647.5300400534045</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39212.300000000003</v>
      </c>
      <c r="E383" s="51">
        <f t="shared" si="103"/>
        <v>43804.15</v>
      </c>
      <c r="F383" s="52">
        <f t="shared" si="81"/>
        <v>111.71022867824635</v>
      </c>
    </row>
    <row r="384" spans="1:6" ht="12.75" customHeight="1" x14ac:dyDescent="0.2">
      <c r="A384" s="53">
        <v>4241</v>
      </c>
      <c r="B384" s="85" t="s">
        <v>783</v>
      </c>
      <c r="C384" s="50" t="s">
        <v>784</v>
      </c>
      <c r="D384" s="242">
        <v>39212.300000000003</v>
      </c>
      <c r="E384" s="242">
        <v>43804.15</v>
      </c>
      <c r="F384" s="52">
        <f t="shared" si="81"/>
        <v>111.71022867824635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52366.45</v>
      </c>
      <c r="E402" s="51">
        <f t="shared" si="109"/>
        <v>4518.88</v>
      </c>
      <c r="F402" s="52">
        <f t="shared" si="81"/>
        <v>8.6293418782445634</v>
      </c>
    </row>
    <row r="403" spans="1:6" ht="12.75" customHeight="1" x14ac:dyDescent="0.2">
      <c r="A403" s="53">
        <v>451</v>
      </c>
      <c r="B403" s="85" t="s">
        <v>811</v>
      </c>
      <c r="C403" s="50" t="s">
        <v>812</v>
      </c>
      <c r="D403" s="242">
        <v>52366.45</v>
      </c>
      <c r="E403" s="242">
        <v>4518.88</v>
      </c>
      <c r="F403" s="52">
        <f t="shared" si="81"/>
        <v>8.6293418782445634</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93028.75</v>
      </c>
      <c r="E408" s="51">
        <f t="shared" si="111"/>
        <v>60663.03</v>
      </c>
      <c r="F408" s="52">
        <f t="shared" si="81"/>
        <v>65.208905848998285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119086.3</v>
      </c>
      <c r="E410" s="242">
        <v>136486.67000000001</v>
      </c>
      <c r="F410" s="52">
        <f t="shared" si="81"/>
        <v>114.61156321088153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2609516.4799999995</v>
      </c>
      <c r="E412" s="51">
        <f>E6+E298</f>
        <v>3120726.2100000004</v>
      </c>
      <c r="F412" s="52">
        <f t="shared" si="81"/>
        <v>119.59020891103937</v>
      </c>
    </row>
    <row r="413" spans="1:6" ht="12.75" customHeight="1" x14ac:dyDescent="0.2">
      <c r="A413" s="53" t="s">
        <v>608</v>
      </c>
      <c r="B413" s="85" t="s">
        <v>831</v>
      </c>
      <c r="C413" s="50" t="s">
        <v>832</v>
      </c>
      <c r="D413" s="51">
        <f t="shared" ref="D413:E413" si="112">D289+D350</f>
        <v>2592411.8599999994</v>
      </c>
      <c r="E413" s="51">
        <f t="shared" si="112"/>
        <v>3118485.34</v>
      </c>
      <c r="F413" s="52">
        <f t="shared" si="81"/>
        <v>120.29282029283728</v>
      </c>
    </row>
    <row r="414" spans="1:6" ht="12.75" customHeight="1" x14ac:dyDescent="0.2">
      <c r="A414" s="53" t="s">
        <v>608</v>
      </c>
      <c r="B414" s="85" t="s">
        <v>833</v>
      </c>
      <c r="C414" s="50" t="s">
        <v>834</v>
      </c>
      <c r="D414" s="51">
        <f t="shared" ref="D414:E414" si="113">IF(D412&gt;=D413,D412-D413,0)</f>
        <v>17104.620000000112</v>
      </c>
      <c r="E414" s="51">
        <f t="shared" si="113"/>
        <v>2240.8700000005774</v>
      </c>
      <c r="F414" s="52">
        <f t="shared" si="81"/>
        <v>13.1009633654566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7731.3000000000029</v>
      </c>
      <c r="E416" s="51">
        <f t="shared" si="115"/>
        <v>24346.619999999995</v>
      </c>
      <c r="F416" s="52">
        <f t="shared" si="81"/>
        <v>314.90978231345292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422.8</v>
      </c>
      <c r="E418" s="62">
        <f t="shared" si="117"/>
        <v>480</v>
      </c>
      <c r="F418" s="57">
        <f t="shared" si="81"/>
        <v>113.52885525070955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2609516.4799999995</v>
      </c>
      <c r="E639" s="51">
        <f t="shared" si="180"/>
        <v>3120726.2100000004</v>
      </c>
      <c r="F639" s="52">
        <f t="shared" si="119"/>
        <v>119.59020891103937</v>
      </c>
    </row>
    <row r="640" spans="1:6" ht="12.75" customHeight="1" x14ac:dyDescent="0.2">
      <c r="A640" s="53" t="s">
        <v>608</v>
      </c>
      <c r="B640" s="85" t="s">
        <v>1277</v>
      </c>
      <c r="C640" s="50" t="s">
        <v>1278</v>
      </c>
      <c r="D640" s="51">
        <f t="shared" ref="D640:E640" si="181">D413+D528</f>
        <v>2592411.8599999994</v>
      </c>
      <c r="E640" s="51">
        <f t="shared" si="181"/>
        <v>3118485.34</v>
      </c>
      <c r="F640" s="52">
        <f t="shared" si="119"/>
        <v>120.29282029283728</v>
      </c>
    </row>
    <row r="641" spans="1:6" ht="12.75" customHeight="1" x14ac:dyDescent="0.2">
      <c r="A641" s="53" t="s">
        <v>608</v>
      </c>
      <c r="B641" s="85" t="s">
        <v>1279</v>
      </c>
      <c r="C641" s="50" t="s">
        <v>1280</v>
      </c>
      <c r="D641" s="51">
        <f t="shared" ref="D641:E641" si="182">IF(D639&gt;=D640,D639-D640,0)</f>
        <v>17104.620000000112</v>
      </c>
      <c r="E641" s="51">
        <f t="shared" si="182"/>
        <v>2240.8700000005774</v>
      </c>
      <c r="F641" s="52">
        <f t="shared" si="119"/>
        <v>13.1009633654566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7731.3000000000029</v>
      </c>
      <c r="E643" s="51">
        <f t="shared" si="184"/>
        <v>24346.619999999995</v>
      </c>
      <c r="F643" s="52">
        <f t="shared" si="119"/>
        <v>314.90978231345292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24835.920000000115</v>
      </c>
      <c r="E645" s="51">
        <f t="shared" si="186"/>
        <v>26587.490000000573</v>
      </c>
      <c r="F645" s="52">
        <f t="shared" si="119"/>
        <v>107.05256741042994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207416.19</v>
      </c>
      <c r="E647" s="243">
        <v>246312.64</v>
      </c>
      <c r="F647" s="57">
        <f t="shared" si="119"/>
        <v>118.75285145291696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8969.74</v>
      </c>
      <c r="E649" s="242">
        <v>75939.33</v>
      </c>
      <c r="F649" s="52">
        <f t="shared" ref="F649:F724" si="188">IF(D649&lt;&gt;0,IF(E649/D649&gt;=100,"&gt;&gt;100",E649/D649*100),"-")</f>
        <v>846.61684731107039</v>
      </c>
    </row>
    <row r="650" spans="1:6" ht="12.75" customHeight="1" x14ac:dyDescent="0.2">
      <c r="A650" s="53" t="s">
        <v>1296</v>
      </c>
      <c r="B650" s="85" t="s">
        <v>1297</v>
      </c>
      <c r="C650" s="50" t="s">
        <v>1296</v>
      </c>
      <c r="D650" s="242">
        <v>616162.98</v>
      </c>
      <c r="E650" s="242">
        <v>637555.05000000005</v>
      </c>
      <c r="F650" s="52">
        <f t="shared" si="188"/>
        <v>103.47182006942386</v>
      </c>
    </row>
    <row r="651" spans="1:6" ht="12.75" customHeight="1" x14ac:dyDescent="0.2">
      <c r="A651" s="53" t="s">
        <v>1298</v>
      </c>
      <c r="B651" s="85" t="s">
        <v>1299</v>
      </c>
      <c r="C651" s="50" t="s">
        <v>1298</v>
      </c>
      <c r="D651" s="242">
        <v>549193.39</v>
      </c>
      <c r="E651" s="242">
        <v>685873.48</v>
      </c>
      <c r="F651" s="52">
        <f t="shared" si="188"/>
        <v>124.88742444624106</v>
      </c>
    </row>
    <row r="652" spans="1:6" ht="24" x14ac:dyDescent="0.2">
      <c r="A652" s="53">
        <v>11</v>
      </c>
      <c r="B652" s="85" t="s">
        <v>1300</v>
      </c>
      <c r="C652" s="50" t="s">
        <v>1301</v>
      </c>
      <c r="D652" s="51">
        <f t="shared" ref="D652:E652" si="189">+D649+D650-D651</f>
        <v>75939.329999999958</v>
      </c>
      <c r="E652" s="51">
        <f t="shared" si="189"/>
        <v>27620.900000000023</v>
      </c>
      <c r="F652" s="52">
        <f t="shared" si="188"/>
        <v>36.372325117959349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99</v>
      </c>
      <c r="E654" s="262">
        <v>100</v>
      </c>
      <c r="F654" s="52">
        <f t="shared" si="188"/>
        <v>101.01010101010101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96</v>
      </c>
      <c r="E656" s="262">
        <v>96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456.8</v>
      </c>
      <c r="E671" s="242"/>
      <c r="F671" s="52">
        <f t="shared" si="188"/>
        <v>0</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2189793.71</v>
      </c>
      <c r="E675" s="242">
        <v>2691791.41</v>
      </c>
      <c r="F675" s="52">
        <f t="shared" si="188"/>
        <v>122.92442880384382</v>
      </c>
    </row>
    <row r="676" spans="1:6" ht="24" x14ac:dyDescent="0.2">
      <c r="A676" s="53">
        <v>63613</v>
      </c>
      <c r="B676" s="232" t="s">
        <v>1349</v>
      </c>
      <c r="C676" s="50" t="s">
        <v>1350</v>
      </c>
      <c r="D676" s="242">
        <v>200</v>
      </c>
      <c r="E676" s="242">
        <v>3062.5</v>
      </c>
      <c r="F676" s="52">
        <f t="shared" si="188"/>
        <v>1531.25</v>
      </c>
    </row>
    <row r="677" spans="1:6" ht="24" x14ac:dyDescent="0.2">
      <c r="A677" s="53">
        <v>63622</v>
      </c>
      <c r="B677" s="232" t="s">
        <v>1351</v>
      </c>
      <c r="C677" s="50" t="s">
        <v>1352</v>
      </c>
      <c r="D677" s="242">
        <v>37913.31</v>
      </c>
      <c r="E677" s="242">
        <v>43733.81</v>
      </c>
      <c r="F677" s="52">
        <f t="shared" si="188"/>
        <v>115.35212831588694</v>
      </c>
    </row>
    <row r="678" spans="1:6" ht="24" x14ac:dyDescent="0.2">
      <c r="A678" s="53">
        <v>63623</v>
      </c>
      <c r="B678" s="232" t="s">
        <v>1353</v>
      </c>
      <c r="C678" s="50" t="s">
        <v>1354</v>
      </c>
      <c r="D678" s="242">
        <v>5000</v>
      </c>
      <c r="E678" s="242">
        <v>2140</v>
      </c>
      <c r="F678" s="52">
        <f t="shared" si="188"/>
        <v>42.8</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10307.4</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458.09</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2478</v>
      </c>
      <c r="E712" s="242">
        <v>2454</v>
      </c>
      <c r="F712" s="52">
        <f t="shared" si="188"/>
        <v>99.031476997578693</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4200</v>
      </c>
      <c r="F716" s="52" t="str">
        <f t="shared" si="188"/>
        <v>-</v>
      </c>
    </row>
    <row r="717" spans="1:6" ht="12.75" customHeight="1" x14ac:dyDescent="0.2">
      <c r="A717" s="53">
        <v>31215</v>
      </c>
      <c r="B717" s="85" t="s">
        <v>1413</v>
      </c>
      <c r="C717" s="50" t="s">
        <v>1414</v>
      </c>
      <c r="D717" s="242">
        <v>1989.4</v>
      </c>
      <c r="E717" s="242">
        <v>3644.07</v>
      </c>
      <c r="F717" s="52">
        <f t="shared" si="188"/>
        <v>183.17432391675882</v>
      </c>
    </row>
    <row r="718" spans="1:6" ht="12.75" customHeight="1" x14ac:dyDescent="0.2">
      <c r="A718" s="53">
        <v>32121</v>
      </c>
      <c r="B718" s="85" t="s">
        <v>1415</v>
      </c>
      <c r="C718" s="50" t="s">
        <v>1416</v>
      </c>
      <c r="D718" s="242">
        <v>29532.51</v>
      </c>
      <c r="E718" s="242">
        <v>27041.51</v>
      </c>
      <c r="F718" s="52">
        <f t="shared" si="188"/>
        <v>91.565227608489764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5662.75</v>
      </c>
      <c r="E720" s="242"/>
      <c r="F720" s="52">
        <f t="shared" si="188"/>
        <v>0</v>
      </c>
    </row>
    <row r="721" spans="1:6" ht="12.75" customHeight="1" x14ac:dyDescent="0.2">
      <c r="A721" s="53" t="s">
        <v>1421</v>
      </c>
      <c r="B721" s="85" t="s">
        <v>1422</v>
      </c>
      <c r="C721" s="50" t="s">
        <v>1421</v>
      </c>
      <c r="D721" s="242">
        <v>357.56</v>
      </c>
      <c r="E721" s="242"/>
      <c r="F721" s="52">
        <f t="shared" si="188"/>
        <v>0</v>
      </c>
    </row>
    <row r="722" spans="1:6" ht="12.75" customHeight="1" x14ac:dyDescent="0.2">
      <c r="A722" s="53" t="s">
        <v>1423</v>
      </c>
      <c r="B722" s="85" t="s">
        <v>1424</v>
      </c>
      <c r="C722" s="50" t="s">
        <v>1423</v>
      </c>
      <c r="D722" s="242">
        <v>991.42</v>
      </c>
      <c r="E722" s="242">
        <v>1767.83</v>
      </c>
      <c r="F722" s="52">
        <f t="shared" si="188"/>
        <v>178.31292489560428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55155.94</v>
      </c>
      <c r="E828" s="242">
        <v>63064.56</v>
      </c>
      <c r="F828" s="52">
        <f t="shared" si="190"/>
        <v>114.33865509317762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2241547.4700000002</v>
      </c>
      <c r="E6" s="229">
        <f t="shared" si="0"/>
        <v>2212120.0600000005</v>
      </c>
      <c r="F6" s="230">
        <f t="shared" ref="F6:F260" si="1">IF(D6&gt;0,IF(E6/D6&gt;=100,"&gt;&gt;100",E6/D6*100),"-")</f>
        <v>98.687183278790897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1939980.2900000003</v>
      </c>
      <c r="E7" s="104">
        <f t="shared" si="2"/>
        <v>1934470.3100000003</v>
      </c>
      <c r="F7" s="93">
        <f t="shared" si="1"/>
        <v>99.715977526761364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20173.87</v>
      </c>
      <c r="E8" s="104">
        <f>E9+E10-E11</f>
        <v>20173.87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20173.87</v>
      </c>
      <c r="E9" s="247">
        <v>20173.87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1919806.4200000002</v>
      </c>
      <c r="E12" s="104">
        <f t="shared" si="3"/>
        <v>1914296.4400000002</v>
      </c>
      <c r="F12" s="93">
        <f t="shared" si="1"/>
        <v>99.712992938110929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1871112.2100000002</v>
      </c>
      <c r="E13" s="104">
        <f t="shared" si="4"/>
        <v>1849921.77</v>
      </c>
      <c r="F13" s="93">
        <f t="shared" si="1"/>
        <v>98.86749496439873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2524610.7000000002</v>
      </c>
      <c r="E15" s="247">
        <v>2533648.46</v>
      </c>
      <c r="F15" s="93">
        <f t="shared" si="1"/>
        <v>100.35798628279599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653498.49</v>
      </c>
      <c r="E18" s="247">
        <v>683726.69</v>
      </c>
      <c r="F18" s="93">
        <f t="shared" si="1"/>
        <v>104.62559599793413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41549.260000000009</v>
      </c>
      <c r="E19" s="104">
        <f t="shared" si="5"/>
        <v>55619.220000000088</v>
      </c>
      <c r="F19" s="93">
        <f t="shared" si="1"/>
        <v>133.86332271621703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520568.62</v>
      </c>
      <c r="E20" s="247">
        <v>526409.30000000005</v>
      </c>
      <c r="F20" s="93">
        <f t="shared" si="1"/>
        <v>101.12198080629602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6050.84</v>
      </c>
      <c r="E21" s="247">
        <v>6050.84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14768.52</v>
      </c>
      <c r="E22" s="247">
        <v>27001.52</v>
      </c>
      <c r="F22" s="93">
        <f t="shared" si="1"/>
        <v>182.83159043695645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1825.59</v>
      </c>
      <c r="E24" s="247">
        <v>1825.59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22535.67</v>
      </c>
      <c r="E25" s="247">
        <v>22535.67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4457.42</v>
      </c>
      <c r="E26" s="247">
        <v>4457.42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528657.4</v>
      </c>
      <c r="E28" s="247">
        <v>532661.12</v>
      </c>
      <c r="F28" s="93">
        <f t="shared" si="1"/>
        <v>100.75733736064225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7144.9500000000116</v>
      </c>
      <c r="E35" s="104">
        <f t="shared" si="7"/>
        <v>8755.4500000000116</v>
      </c>
      <c r="F35" s="93">
        <f t="shared" si="1"/>
        <v>122.5403956640704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298317.05</v>
      </c>
      <c r="E36" s="247">
        <v>342121.2</v>
      </c>
      <c r="F36" s="93">
        <f t="shared" si="1"/>
        <v>114.6837567614724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291172.09999999998</v>
      </c>
      <c r="E40" s="247">
        <v>333365.75</v>
      </c>
      <c r="F40" s="93">
        <f t="shared" si="1"/>
        <v>114.49096599571182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111081.09</v>
      </c>
      <c r="E54" s="247">
        <v>112620.97</v>
      </c>
      <c r="F54" s="93">
        <f t="shared" si="1"/>
        <v>101.38626655536061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111081.09</v>
      </c>
      <c r="E55" s="247">
        <v>112620.97</v>
      </c>
      <c r="F55" s="93">
        <f t="shared" si="1"/>
        <v>101.38626655536061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301567.18</v>
      </c>
      <c r="E68" s="104">
        <f t="shared" si="13"/>
        <v>277649.75</v>
      </c>
      <c r="F68" s="93">
        <f t="shared" si="1"/>
        <v>92.068954585840544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75939.33</v>
      </c>
      <c r="E69" s="104">
        <f t="shared" si="14"/>
        <v>27620.9</v>
      </c>
      <c r="F69" s="93">
        <f t="shared" si="1"/>
        <v>36.372325117959299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75939.33</v>
      </c>
      <c r="E70" s="104">
        <f t="shared" si="15"/>
        <v>27620.9</v>
      </c>
      <c r="F70" s="93">
        <f t="shared" si="1"/>
        <v>36.372325117959299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75939.33</v>
      </c>
      <c r="E72" s="247">
        <v>27620.9</v>
      </c>
      <c r="F72" s="93">
        <f t="shared" si="1"/>
        <v>36.372325117959299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17788.849999999999</v>
      </c>
      <c r="E78" s="104">
        <f>E79+SUM(E82:E84)-E85+E86</f>
        <v>3236.21</v>
      </c>
      <c r="F78" s="93">
        <f t="shared" si="1"/>
        <v>18.192350826500871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17788.849999999999</v>
      </c>
      <c r="E86" s="247">
        <v>3236.21</v>
      </c>
      <c r="F86" s="93">
        <f t="shared" si="1"/>
        <v>18.192350826500871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422.81</v>
      </c>
      <c r="E146" s="104">
        <f t="shared" si="26"/>
        <v>480</v>
      </c>
      <c r="F146" s="93">
        <f t="shared" si="1"/>
        <v>113.52617014734751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422.81</v>
      </c>
      <c r="E160" s="247">
        <v>480</v>
      </c>
      <c r="F160" s="93">
        <f t="shared" si="1"/>
        <v>113.52617014734751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207416.19</v>
      </c>
      <c r="E170" s="104">
        <f t="shared" si="29"/>
        <v>246312.64</v>
      </c>
      <c r="F170" s="93">
        <f t="shared" si="1"/>
        <v>118.75285145291696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207416.19</v>
      </c>
      <c r="E173" s="247">
        <v>246312.64</v>
      </c>
      <c r="F173" s="93">
        <f t="shared" si="1"/>
        <v>118.75285145291696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2241547.4699999997</v>
      </c>
      <c r="E175" s="104">
        <f t="shared" si="30"/>
        <v>2212120.06</v>
      </c>
      <c r="F175" s="93">
        <f t="shared" si="1"/>
        <v>98.687183278790897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276308.56</v>
      </c>
      <c r="E176" s="104">
        <f t="shared" si="31"/>
        <v>250582.26</v>
      </c>
      <c r="F176" s="93">
        <f t="shared" si="1"/>
        <v>90.689285920059817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238395.32</v>
      </c>
      <c r="E177" s="104">
        <f t="shared" si="32"/>
        <v>250582.26</v>
      </c>
      <c r="F177" s="93">
        <f t="shared" si="1"/>
        <v>105.11207183094031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184937.73</v>
      </c>
      <c r="E178" s="247">
        <v>220601.39</v>
      </c>
      <c r="F178" s="93">
        <f t="shared" si="1"/>
        <v>119.28414499302009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35780.25</v>
      </c>
      <c r="E179" s="247">
        <v>26588.85</v>
      </c>
      <c r="F179" s="93">
        <f t="shared" si="1"/>
        <v>74.311526610350683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55.73</v>
      </c>
      <c r="E180" s="104">
        <f t="shared" si="33"/>
        <v>72.69</v>
      </c>
      <c r="F180" s="93">
        <f t="shared" si="1"/>
        <v>130.43244213170644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55.73</v>
      </c>
      <c r="E183" s="247">
        <v>72.69</v>
      </c>
      <c r="F183" s="93">
        <f t="shared" si="1"/>
        <v>130.43244213170644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17621.61</v>
      </c>
      <c r="E188" s="247">
        <v>3319.33</v>
      </c>
      <c r="F188" s="93">
        <f t="shared" si="1"/>
        <v>18.836701073284448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37913.24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1965238.91</v>
      </c>
      <c r="E237" s="104">
        <f t="shared" si="41"/>
        <v>1961537.8</v>
      </c>
      <c r="F237" s="93">
        <f t="shared" si="1"/>
        <v>99.811671243574153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1939980.19</v>
      </c>
      <c r="E238" s="104">
        <f t="shared" si="42"/>
        <v>1934470.31</v>
      </c>
      <c r="F238" s="93">
        <f t="shared" si="1"/>
        <v>99.715982666812693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1939980.19</v>
      </c>
      <c r="E239" s="104">
        <f t="shared" si="43"/>
        <v>1934470.31</v>
      </c>
      <c r="F239" s="93">
        <f t="shared" si="1"/>
        <v>99.715982666812693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1939980.19</v>
      </c>
      <c r="E240" s="247">
        <v>1934470.31</v>
      </c>
      <c r="F240" s="93">
        <f t="shared" si="1"/>
        <v>99.715982666812693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24835.919999999998</v>
      </c>
      <c r="E245" s="104">
        <f t="shared" si="45"/>
        <v>26587.49000000002</v>
      </c>
      <c r="F245" s="93">
        <f t="shared" si="1"/>
        <v>107.05256741042821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146671.28</v>
      </c>
      <c r="E246" s="104">
        <f t="shared" si="46"/>
        <v>160833.29</v>
      </c>
      <c r="F246" s="93">
        <f t="shared" si="1"/>
        <v>109.65561219619819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146671.28</v>
      </c>
      <c r="E247" s="247">
        <v>160833.29</v>
      </c>
      <c r="F247" s="93">
        <f t="shared" si="1"/>
        <v>109.65561219619819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121835.36</v>
      </c>
      <c r="E250" s="104">
        <f t="shared" si="47"/>
        <v>134245.79999999999</v>
      </c>
      <c r="F250" s="93">
        <f t="shared" si="1"/>
        <v>110.18623821524392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121835.36</v>
      </c>
      <c r="E252" s="247">
        <v>134245.79999999999</v>
      </c>
      <c r="F252" s="93">
        <f t="shared" si="1"/>
        <v>110.18623821524392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422.8</v>
      </c>
      <c r="E255" s="247">
        <v>480</v>
      </c>
      <c r="F255" s="93">
        <f t="shared" si="1"/>
        <v>113.52885525070955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28007.66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28007.66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422.81</v>
      </c>
      <c r="E265" s="247">
        <v>480</v>
      </c>
      <c r="F265" s="93">
        <f t="shared" si="50"/>
        <v>113.52617014734751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17788.849999999999</v>
      </c>
      <c r="E268" s="247">
        <v>3236.21</v>
      </c>
      <c r="F268" s="93">
        <f t="shared" si="50"/>
        <v>18.192350826500871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238395.32</v>
      </c>
      <c r="E288" s="247">
        <v>250582.26</v>
      </c>
      <c r="F288" s="93">
        <f t="shared" si="50"/>
        <v>105.11207183094031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37913.24</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17216.939999999999</v>
      </c>
      <c r="E302" s="247">
        <v>1830.14</v>
      </c>
      <c r="F302" s="93">
        <f t="shared" si="50"/>
        <v>10.629879641794652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34" sqref="E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2592411.8600000003</v>
      </c>
      <c r="E114" s="81">
        <f t="shared" si="22"/>
        <v>3118485.3400000003</v>
      </c>
      <c r="F114" s="63">
        <f t="shared" si="1"/>
        <v>120.29282029283725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2428047.12</v>
      </c>
      <c r="E115" s="81">
        <f t="shared" si="23"/>
        <v>2945064.91</v>
      </c>
      <c r="F115" s="63">
        <f t="shared" si="1"/>
        <v>121.29356492883878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2428047.12</v>
      </c>
      <c r="E117" s="249">
        <v>2945064.91</v>
      </c>
      <c r="F117" s="63">
        <f t="shared" si="1"/>
        <v>121.29356492883878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164364.74</v>
      </c>
      <c r="E126" s="249">
        <v>173420.43</v>
      </c>
      <c r="F126" s="63">
        <f t="shared" si="1"/>
        <v>105.50950891292135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2592411.8600000003</v>
      </c>
      <c r="E141" s="106">
        <f t="shared" si="28"/>
        <v>3118485.3400000003</v>
      </c>
      <c r="F141" s="82">
        <f t="shared" si="1"/>
        <v>120.29282029283725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5840.68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5840.68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5840.68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5840.68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12" sqref="D1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276308.56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3160505.5100000002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3099842.4800000004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2661459.73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363536.22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637.39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63064.56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11144.58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60663.03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3186231.81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3087655.54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2625796.0699999998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372727.62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620.42999999999995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63064.56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25446.86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98576.27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250582.26000000024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250582.26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1830.14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248752.12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12374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Zdenko</cp:lastModifiedBy>
  <cp:lastPrinted>2025-01-30T10:43:43Z</cp:lastPrinted>
  <dcterms:created xsi:type="dcterms:W3CDTF">2022-04-01T05:14:30Z</dcterms:created>
  <dcterms:modified xsi:type="dcterms:W3CDTF">2025-02-04T08:36:05Z</dcterms:modified>
</cp:coreProperties>
</file>